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19" sheetId="1" r:id="rId1"/>
  </sheets>
  <calcPr calcId="144525" refMode="R1C1"/>
</workbook>
</file>

<file path=xl/calcChain.xml><?xml version="1.0" encoding="utf-8"?>
<calcChain xmlns="http://schemas.openxmlformats.org/spreadsheetml/2006/main">
  <c r="D15" i="1" l="1"/>
  <c r="D73" i="1" l="1"/>
  <c r="D77" i="1" l="1"/>
  <c r="D62" i="1"/>
  <c r="D28" i="1" l="1"/>
  <c r="D57" i="1"/>
  <c r="D37" i="1" l="1"/>
  <c r="D34" i="1" l="1"/>
  <c r="B14" i="1"/>
  <c r="C14" i="1" l="1"/>
  <c r="D13" i="1"/>
  <c r="D12" i="1" l="1"/>
  <c r="D11" i="1"/>
  <c r="D10" i="1"/>
  <c r="D8" i="1"/>
  <c r="D14" i="1" l="1"/>
  <c r="D79" i="1"/>
  <c r="D80" i="1" s="1"/>
  <c r="D81" i="1" s="1"/>
</calcChain>
</file>

<file path=xl/sharedStrings.xml><?xml version="1.0" encoding="utf-8"?>
<sst xmlns="http://schemas.openxmlformats.org/spreadsheetml/2006/main" count="79" uniqueCount="79">
  <si>
    <t>Услуги паспортной службы ("ЕИРКЦ")</t>
  </si>
  <si>
    <t>Услуги по начислению ("ЕИРКЦ")</t>
  </si>
  <si>
    <t>Услуги по приему платежей (Система "Город")</t>
  </si>
  <si>
    <t>Услуги по содержанию МКД ("РемЖилСтрой")</t>
  </si>
  <si>
    <t>Налог (МИФНС №1)</t>
  </si>
  <si>
    <t>ИТОГО расходов на содержание жилья</t>
  </si>
  <si>
    <t>3. Расходы на содержание жилья</t>
  </si>
  <si>
    <t>Аварийная служба ("ТехБийск")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</si>
  <si>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</si>
  <si>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</si>
  <si>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</si>
  <si>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</si>
  <si>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Расходы по ГВС на содержание ОИ  (АО "Бийскэнерго")</t>
  </si>
  <si>
    <t>Расходы по ХВС на содержание ОИ  (МУП г.Бийска "Водоканал")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</si>
  <si>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</si>
  <si>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</si>
  <si>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</si>
  <si>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</si>
  <si>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</si>
  <si>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</si>
  <si>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</si>
  <si>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Расходы по эл.энергии на содержание ОИ  (АО"Алтайэкрайэнерго")</t>
  </si>
  <si>
    <t>ИТОГО расходов на коммунальные ресурсы</t>
  </si>
  <si>
    <t>Комплексное обслуживание лифтов ("Первая элеваторная компания")</t>
  </si>
  <si>
    <t>Вознаграждение, координация с советом МКД</t>
  </si>
  <si>
    <t>Периодическое техническое освидетельствование лифтов ("Ремонтно-диагностический центр")</t>
  </si>
  <si>
    <t>Отведение стоков ОИ</t>
  </si>
  <si>
    <t>Расходы по отведению стоков на содержание ОИ  (МУП г.Бийска "Водоканал")</t>
  </si>
  <si>
    <t>Тех.обслуживание приборов учета ("Инженерные системы")</t>
  </si>
  <si>
    <t>Услуги управления МКД ("УК "АВАНГАРД")</t>
  </si>
  <si>
    <t>ОТЧЕТ по дому УДАРНАЯ,  92/1</t>
  </si>
  <si>
    <t>4. Расходы на коммунальные ресурсы, используемые в целях содержания общего имущества</t>
  </si>
  <si>
    <t>1. Средства на счете дома на 01.01.2019г.</t>
  </si>
  <si>
    <t>2. Начисления и поступления за 2019 год</t>
  </si>
  <si>
    <t>Входящее сальдо по оплате на 01.01.2019г.</t>
  </si>
  <si>
    <t xml:space="preserve">7. Накопительный счет за 2019 год                                </t>
  </si>
  <si>
    <t>Установка мусорных клапанов 1-2 п-ды /январь 2019г</t>
  </si>
  <si>
    <t>Ремонт и покраска поручней 1,2,3-ий п-ды /январь 2019г</t>
  </si>
  <si>
    <t>Электромонтажные работы в тамбурах и на улице  /январь 2019г</t>
  </si>
  <si>
    <t>Ремонт двери мусорокамеры  /февраль 2019г</t>
  </si>
  <si>
    <t>Замена стояков ХВС, ГВС кв.№ 100, 104, 108  /февраль 2019г</t>
  </si>
  <si>
    <t>Ремонт двери мусорокамеры  /март 2019г</t>
  </si>
  <si>
    <t>Ремонт мусорного контейнера 1п-д  /март 2019г</t>
  </si>
  <si>
    <t>Ремонт качели  /март 2019г</t>
  </si>
  <si>
    <t>Установка манометров, термометров /март 2019г</t>
  </si>
  <si>
    <t>Обязательное страхование лифтов /январь 2019г</t>
  </si>
  <si>
    <t>Составление и изготовление сметной документации /январь 2019г</t>
  </si>
  <si>
    <t>Демонтаж самовольной перегородки  /апрель 2019г</t>
  </si>
  <si>
    <t>Замена канализации 1,3 п-ды  /апрель 2019г</t>
  </si>
  <si>
    <t>Ремонт подъездного отопления  /май 2019г</t>
  </si>
  <si>
    <t>Установка мусорных клапанов 2,3,4 п-ды  10шт   /май 2019г</t>
  </si>
  <si>
    <t>Погрузка и вывоз мусора  /май 2019г</t>
  </si>
  <si>
    <t>Уборка придомовой территории /май 2019г</t>
  </si>
  <si>
    <t>Ремонт эл/оборудования (отключение и включение ВРУ) /июнь 2019г</t>
  </si>
  <si>
    <t>Ремонт освещения в подъезде  /июнь 2019г</t>
  </si>
  <si>
    <t>Ремонт стояка системы ГВС кв.83  /июнь 2019г</t>
  </si>
  <si>
    <t>Демонтаж ограждений /июль 2019г</t>
  </si>
  <si>
    <t>Погрузка и вывоз веток  /июль 2019г</t>
  </si>
  <si>
    <t>Ремонт  системы ГВС на узле 1п   /август  2019г</t>
  </si>
  <si>
    <t>Ремонт межпанельных швов  51м.п.кв.97,136,93,98,103  /сентябрь 2019г</t>
  </si>
  <si>
    <t>Ремонтные работы по системе отопления 2,3п-ды /сентябрь 2019г</t>
  </si>
  <si>
    <t>за  2019 год</t>
  </si>
  <si>
    <t>Задолженность на 01.01.2020г.</t>
  </si>
  <si>
    <t>Монтаж и установка  пластиковых окон 1,3,4 п-ды  /июль 2019г</t>
  </si>
  <si>
    <t xml:space="preserve">8. Средства на счете дома на 01.01.2020г.    </t>
  </si>
  <si>
    <t>Ремонт возле лифта  /октябрь 2019г</t>
  </si>
  <si>
    <t>Ремонт входа в 4п-д  /октябрь 2019г</t>
  </si>
  <si>
    <t>Ремонт пола  /октябрь 2019г</t>
  </si>
  <si>
    <t>Ремонтные работы (отопление кв.101, система ХВС,ГВС кв.49,53) /октябрь 2019г</t>
  </si>
  <si>
    <t>Ремонт освещения в подъезде  /ноябрь 2019г</t>
  </si>
  <si>
    <t>Замена стояка с-мы отопления  кв.39  /ноябрь 2019г</t>
  </si>
  <si>
    <t>Изготовление и установка поручней 2,3,4п-ды  /ноябрь 2019г</t>
  </si>
  <si>
    <t>Ремонт двери м/камеры  /ноябрь 2019г</t>
  </si>
  <si>
    <t>Опиловка, погрузка и вывоз веток  /ноябрь 2019г</t>
  </si>
  <si>
    <t>Ремонт врезного замка 3п   /декабрь 2019г</t>
  </si>
  <si>
    <t>Ремонт освещения 2п /декабрь 2019г</t>
  </si>
  <si>
    <t>Замена стояка с-мы ХВС  кв.101,105  /декабрь 2019г</t>
  </si>
  <si>
    <t>Установка манометра 4п  /декабрь 2019г</t>
  </si>
  <si>
    <t>Год постройки-1993, панельный, количество этажей-9, количество подъездов-4, количество жилых квартир-144,общая площадь - 7890,90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</si>
</sst>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/>
    <xf numFmtId="4" fontId="2" fillId="0" borderId="0" xfId="0" applyNumberFormat="1" applyFont="1" applyAlignment="1"/>
    <xf numFmtId="4" fontId="2" fillId="0" borderId="0" xfId="0" applyNumberFormat="1" applyFont="1" applyBorder="1" applyAlignment="1"/>
    <xf numFmtId="4" fontId="2" fillId="0" borderId="0" xfId="0" applyNumberFormat="1" applyFont="1"/>
    <xf numFmtId="4" fontId="7" fillId="2" borderId="0" xfId="0" applyNumberFormat="1" applyFont="1" applyFill="1" applyAlignment="1">
      <alignment vertical="top"/>
    </xf>
    <xf numFmtId="0" fontId="2" fillId="0" borderId="0" xfId="0" applyFont="1" applyAlignment="1"/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vertical="top" wrapText="1"/>
    </xf>
    <xf numFmtId="4" fontId="1" fillId="0" borderId="8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8" fillId="0" borderId="12" xfId="0" applyFont="1" applyBorder="1" applyAlignment="1">
      <alignment vertical="top"/>
    </xf>
    <xf numFmtId="4" fontId="3" fillId="0" borderId="13" xfId="0" applyNumberFormat="1" applyFont="1" applyBorder="1" applyAlignment="1">
      <alignment vertical="top"/>
    </xf>
    <xf numFmtId="4" fontId="3" fillId="0" borderId="14" xfId="0" applyNumberFormat="1" applyFont="1" applyBorder="1" applyAlignment="1">
      <alignment vertical="top"/>
    </xf>
    <xf numFmtId="4" fontId="3" fillId="0" borderId="15" xfId="0" applyNumberFormat="1" applyFont="1" applyBorder="1" applyAlignment="1">
      <alignment vertical="top"/>
    </xf>
    <xf numFmtId="0" fontId="8" fillId="0" borderId="16" xfId="0" applyFont="1" applyBorder="1" applyAlignment="1">
      <alignment vertical="top"/>
    </xf>
    <xf numFmtId="4" fontId="3" fillId="0" borderId="5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vertical="top"/>
    </xf>
    <xf numFmtId="4" fontId="3" fillId="0" borderId="17" xfId="0" applyNumberFormat="1" applyFont="1" applyBorder="1" applyAlignment="1">
      <alignment vertical="top"/>
    </xf>
    <xf numFmtId="0" fontId="8" fillId="0" borderId="18" xfId="0" applyFont="1" applyBorder="1" applyAlignment="1">
      <alignment vertical="top"/>
    </xf>
    <xf numFmtId="4" fontId="3" fillId="0" borderId="19" xfId="0" applyNumberFormat="1" applyFont="1" applyBorder="1" applyAlignment="1">
      <alignment vertical="top"/>
    </xf>
    <xf numFmtId="4" fontId="3" fillId="0" borderId="20" xfId="0" applyNumberFormat="1" applyFont="1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9" fillId="0" borderId="22" xfId="0" applyFont="1" applyBorder="1" applyAlignment="1">
      <alignment vertical="top"/>
    </xf>
    <xf numFmtId="4" fontId="2" fillId="0" borderId="23" xfId="0" applyNumberFormat="1" applyFont="1" applyBorder="1" applyAlignment="1">
      <alignment vertical="top"/>
    </xf>
    <xf numFmtId="4" fontId="2" fillId="0" borderId="24" xfId="0" applyNumberFormat="1" applyFont="1" applyBorder="1" applyAlignment="1">
      <alignment vertical="top"/>
    </xf>
    <xf numFmtId="4" fontId="2" fillId="0" borderId="21" xfId="0" applyNumberFormat="1" applyFont="1" applyBorder="1" applyAlignment="1">
      <alignment vertical="top"/>
    </xf>
    <xf numFmtId="4" fontId="3" fillId="0" borderId="26" xfId="0" applyNumberFormat="1" applyFont="1" applyBorder="1" applyAlignment="1">
      <alignment vertical="top"/>
    </xf>
    <xf numFmtId="4" fontId="3" fillId="0" borderId="27" xfId="0" applyNumberFormat="1" applyFont="1" applyBorder="1" applyAlignment="1">
      <alignment vertical="top"/>
    </xf>
    <xf numFmtId="4" fontId="2" fillId="0" borderId="28" xfId="0" applyNumberFormat="1" applyFont="1" applyBorder="1" applyAlignment="1">
      <alignment vertical="top"/>
    </xf>
    <xf numFmtId="4" fontId="2" fillId="0" borderId="9" xfId="0" applyNumberFormat="1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4" fontId="2" fillId="0" borderId="0" xfId="0" applyNumberFormat="1" applyFont="1" applyAlignment="1">
      <alignment vertical="top"/>
    </xf>
    <xf numFmtId="4" fontId="3" fillId="0" borderId="32" xfId="0" applyNumberFormat="1" applyFont="1" applyBorder="1" applyAlignment="1">
      <alignment vertical="top"/>
    </xf>
    <xf numFmtId="4" fontId="2" fillId="0" borderId="0" xfId="0" applyNumberFormat="1" applyFont="1" applyFill="1" applyBorder="1" applyAlignment="1">
      <alignment vertical="top"/>
    </xf>
    <xf numFmtId="0" fontId="6" fillId="0" borderId="0" xfId="0" applyFont="1" applyAlignment="1">
      <alignment horizontal="left"/>
    </xf>
    <xf numFmtId="0" fontId="5" fillId="0" borderId="14" xfId="0" applyFont="1" applyBorder="1" applyAlignment="1">
      <alignment horizontal="right" vertical="top"/>
    </xf>
    <xf numFmtId="0" fontId="5" fillId="0" borderId="10" xfId="0" applyFont="1" applyBorder="1" applyAlignment="1">
      <alignment vertical="top"/>
    </xf>
    <xf numFmtId="0" fontId="0" fillId="0" borderId="8" xfId="0" applyBorder="1" applyAlignment="1">
      <alignment vertical="top"/>
    </xf>
    <xf numFmtId="0" fontId="7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4" fontId="1" fillId="0" borderId="10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4" fontId="10" fillId="0" borderId="0" xfId="0" applyNumberFormat="1" applyFont="1" applyBorder="1" applyAlignment="1"/>
    <xf numFmtId="0" fontId="10" fillId="0" borderId="0" xfId="0" applyFont="1" applyBorder="1" applyAlignment="1"/>
    <xf numFmtId="0" fontId="10" fillId="0" borderId="11" xfId="0" applyFont="1" applyBorder="1" applyAlignment="1"/>
    <xf numFmtId="0" fontId="5" fillId="0" borderId="22" xfId="0" applyFont="1" applyBorder="1" applyAlignment="1">
      <alignment vertical="top"/>
    </xf>
    <xf numFmtId="0" fontId="0" fillId="0" borderId="23" xfId="0" applyBorder="1" applyAlignment="1">
      <alignment vertical="top"/>
    </xf>
    <xf numFmtId="0" fontId="0" fillId="0" borderId="12" xfId="0" applyBorder="1" applyAlignment="1">
      <alignment vertical="top" wrapText="1"/>
    </xf>
    <xf numFmtId="0" fontId="0" fillId="0" borderId="25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12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6" xfId="0" applyBorder="1" applyAlignment="1">
      <alignment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>
      <alignment horizontal="left" vertical="top" wrapText="1"/>
    </xf>
    <xf numFmtId="0" fontId="2" fillId="0" borderId="33" xfId="0" applyFont="1" applyBorder="1" applyAlignment="1">
      <alignment vertical="top" wrapText="1"/>
    </xf>
    <xf numFmtId="0" fontId="0" fillId="0" borderId="33" xfId="0" applyBorder="1" applyAlignment="1">
      <alignment vertical="top"/>
    </xf>
    <xf numFmtId="0" fontId="0" fillId="0" borderId="29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1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tabSelected="1" zoomScaleNormal="100" workbookViewId="0">
      <selection activeCell="H4" sqref="H4"/>
    </sheetView>
  </sheetViews>
  <sheetFormatPr defaultRowHeight="13.2" x14ac:dyDescent="0.25"/>
  <cols>
    <col min="1" max="1" width="19.88671875" customWidth="1"/>
    <col min="2" max="2" width="26.5546875" customWidth="1"/>
    <col min="3" max="3" width="32.77734375" customWidth="1"/>
    <col min="4" max="4" width="21.5546875" customWidth="1"/>
  </cols>
  <sheetData>
    <row r="1" spans="1:10" ht="17.399999999999999" x14ac:dyDescent="0.3">
      <c r="B1" s="58" t="s">
        <v>30</v>
      </c>
      <c r="C1" s="58"/>
      <c r="D1" s="58"/>
      <c r="E1" s="58"/>
      <c r="F1" s="58"/>
      <c r="G1" s="58"/>
      <c r="H1" s="58"/>
      <c r="I1" s="58"/>
      <c r="J1" s="58"/>
    </row>
    <row r="2" spans="1:10" ht="17.399999999999999" x14ac:dyDescent="0.3">
      <c r="B2" s="59" t="s">
        <v>61</v>
      </c>
      <c r="C2" s="59"/>
      <c r="D2" s="59"/>
      <c r="E2" s="59"/>
      <c r="F2" s="59"/>
      <c r="G2" s="59"/>
      <c r="H2" s="59"/>
      <c r="I2" s="59"/>
      <c r="J2" s="59"/>
    </row>
    <row r="3" spans="1:10" ht="27" customHeight="1" x14ac:dyDescent="0.3">
      <c r="A3" s="61" t="s">
        <v>78</v>
      </c>
      <c r="B3" s="61"/>
      <c r="C3" s="61"/>
      <c r="D3" s="61"/>
      <c r="E3" s="37"/>
      <c r="F3" s="37"/>
      <c r="G3" s="37"/>
      <c r="H3" s="37"/>
      <c r="I3" s="37"/>
      <c r="J3" s="37"/>
    </row>
    <row r="4" spans="1:10" ht="15.6" x14ac:dyDescent="0.3">
      <c r="B4" s="60" t="s">
        <v>32</v>
      </c>
      <c r="C4" s="60"/>
      <c r="D4" s="4">
        <v>-712122.45</v>
      </c>
    </row>
    <row r="5" spans="1:10" ht="15.6" x14ac:dyDescent="0.3">
      <c r="B5" s="60" t="s">
        <v>33</v>
      </c>
      <c r="C5" s="60"/>
      <c r="D5" s="60"/>
      <c r="E5" s="60"/>
      <c r="F5" s="60"/>
      <c r="G5" s="60"/>
      <c r="H5" s="60"/>
      <c r="I5" s="60"/>
      <c r="J5" s="60"/>
    </row>
    <row r="6" spans="1:10" s="31" customFormat="1" ht="15.75" customHeight="1" thickBot="1" x14ac:dyDescent="0.3">
      <c r="B6" s="33" t="s">
        <v>34</v>
      </c>
      <c r="D6" s="34">
        <v>-540372.26</v>
      </c>
    </row>
    <row r="7" spans="1:10" ht="27" customHeight="1" thickBot="1" x14ac:dyDescent="0.3">
      <c r="A7" s="41" t="s">
        <v>15</v>
      </c>
      <c r="B7" s="42"/>
      <c r="C7" s="7" t="s">
        <v>16</v>
      </c>
      <c r="D7" s="8" t="s">
        <v>62</v>
      </c>
    </row>
    <row r="8" spans="1:10" ht="19.5" customHeight="1" thickBot="1" x14ac:dyDescent="0.35">
      <c r="A8" s="43">
        <v>2238047.7999999998</v>
      </c>
      <c r="B8" s="44"/>
      <c r="C8" s="9">
        <v>2218726.4700000002</v>
      </c>
      <c r="D8" s="10">
        <f>D6+C8-A8</f>
        <v>-559693.58999999962</v>
      </c>
    </row>
    <row r="9" spans="1:10" ht="12.75" customHeight="1" thickBot="1" x14ac:dyDescent="0.3">
      <c r="A9" s="45" t="s">
        <v>14</v>
      </c>
      <c r="B9" s="46"/>
      <c r="C9" s="46"/>
      <c r="D9" s="47"/>
    </row>
    <row r="10" spans="1:10" ht="17.25" customHeight="1" x14ac:dyDescent="0.25">
      <c r="A10" s="11" t="s">
        <v>17</v>
      </c>
      <c r="B10" s="12">
        <v>33959.53</v>
      </c>
      <c r="C10" s="13">
        <v>41482.410000000003</v>
      </c>
      <c r="D10" s="14">
        <f>C10-B10</f>
        <v>7522.8800000000047</v>
      </c>
    </row>
    <row r="11" spans="1:10" ht="15" customHeight="1" x14ac:dyDescent="0.25">
      <c r="A11" s="15" t="s">
        <v>18</v>
      </c>
      <c r="B11" s="16">
        <v>13510.21</v>
      </c>
      <c r="C11" s="17">
        <v>18570.18</v>
      </c>
      <c r="D11" s="18">
        <f>C11-B11</f>
        <v>5059.9700000000012</v>
      </c>
    </row>
    <row r="12" spans="1:10" ht="16.5" customHeight="1" x14ac:dyDescent="0.25">
      <c r="A12" s="15" t="s">
        <v>20</v>
      </c>
      <c r="B12" s="16">
        <v>112624.92</v>
      </c>
      <c r="C12" s="17">
        <v>111578.39</v>
      </c>
      <c r="D12" s="18">
        <f>C12-B12</f>
        <v>-1046.5299999999988</v>
      </c>
    </row>
    <row r="13" spans="1:10" ht="16.5" customHeight="1" thickBot="1" x14ac:dyDescent="0.3">
      <c r="A13" s="19" t="s">
        <v>26</v>
      </c>
      <c r="B13" s="20">
        <v>11703.84</v>
      </c>
      <c r="C13" s="21">
        <v>11698.47</v>
      </c>
      <c r="D13" s="22">
        <f>C13-B13</f>
        <v>-5.3700000000008004</v>
      </c>
    </row>
    <row r="14" spans="1:10" ht="19.5" customHeight="1" thickBot="1" x14ac:dyDescent="0.3">
      <c r="A14" s="23" t="s">
        <v>19</v>
      </c>
      <c r="B14" s="24">
        <f>SUM(B10:B13)</f>
        <v>171798.5</v>
      </c>
      <c r="C14" s="25">
        <f>SUM(C10:C13)</f>
        <v>183329.45</v>
      </c>
      <c r="D14" s="26">
        <f>SUM(D10:D13)</f>
        <v>11530.950000000006</v>
      </c>
    </row>
    <row r="15" spans="1:10" s="31" customFormat="1" ht="16.2" customHeight="1" x14ac:dyDescent="0.25">
      <c r="A15" s="38" t="s">
        <v>9</v>
      </c>
      <c r="B15" s="38"/>
      <c r="C15" s="38"/>
      <c r="D15" s="5">
        <f>D8+179970.6</f>
        <v>-379722.98999999964</v>
      </c>
    </row>
    <row r="16" spans="1:10" s="31" customFormat="1" ht="15.6" customHeight="1" thickBot="1" x14ac:dyDescent="0.3">
      <c r="B16" s="32" t="s">
        <v>6</v>
      </c>
    </row>
    <row r="17" spans="1:4" ht="15" customHeight="1" x14ac:dyDescent="0.25">
      <c r="A17" s="54" t="s">
        <v>7</v>
      </c>
      <c r="B17" s="51"/>
      <c r="C17" s="51"/>
      <c r="D17" s="14">
        <v>49712.67</v>
      </c>
    </row>
    <row r="18" spans="1:4" ht="15.75" customHeight="1" x14ac:dyDescent="0.25">
      <c r="A18" s="55" t="s">
        <v>0</v>
      </c>
      <c r="B18" s="56"/>
      <c r="C18" s="56"/>
      <c r="D18" s="18">
        <v>16097.42</v>
      </c>
    </row>
    <row r="19" spans="1:4" ht="15.75" customHeight="1" x14ac:dyDescent="0.25">
      <c r="A19" s="55" t="s">
        <v>1</v>
      </c>
      <c r="B19" s="56"/>
      <c r="C19" s="56"/>
      <c r="D19" s="18">
        <v>51199.1</v>
      </c>
    </row>
    <row r="20" spans="1:4" ht="14.25" customHeight="1" x14ac:dyDescent="0.25">
      <c r="A20" s="55" t="s">
        <v>2</v>
      </c>
      <c r="B20" s="56"/>
      <c r="C20" s="56"/>
      <c r="D20" s="18">
        <v>66345.789999999994</v>
      </c>
    </row>
    <row r="21" spans="1:4" ht="15.75" customHeight="1" x14ac:dyDescent="0.25">
      <c r="A21" s="55" t="s">
        <v>3</v>
      </c>
      <c r="B21" s="56"/>
      <c r="C21" s="56"/>
      <c r="D21" s="18">
        <v>545594.1</v>
      </c>
    </row>
    <row r="22" spans="1:4" ht="15" customHeight="1" x14ac:dyDescent="0.25">
      <c r="A22" s="57" t="s">
        <v>23</v>
      </c>
      <c r="B22" s="56"/>
      <c r="C22" s="56"/>
      <c r="D22" s="18">
        <v>316871.52</v>
      </c>
    </row>
    <row r="23" spans="1:4" ht="25.5" customHeight="1" x14ac:dyDescent="0.25">
      <c r="A23" s="57" t="s">
        <v>25</v>
      </c>
      <c r="B23" s="56"/>
      <c r="C23" s="56"/>
      <c r="D23" s="18">
        <v>12660</v>
      </c>
    </row>
    <row r="24" spans="1:4" ht="13.5" customHeight="1" x14ac:dyDescent="0.25">
      <c r="A24" s="55" t="s">
        <v>29</v>
      </c>
      <c r="B24" s="56"/>
      <c r="C24" s="56"/>
      <c r="D24" s="18">
        <v>221654.76</v>
      </c>
    </row>
    <row r="25" spans="1:4" ht="15.75" customHeight="1" x14ac:dyDescent="0.25">
      <c r="A25" s="55" t="s">
        <v>24</v>
      </c>
      <c r="B25" s="56"/>
      <c r="C25" s="56"/>
      <c r="D25" s="18">
        <v>86385</v>
      </c>
    </row>
    <row r="26" spans="1:4" ht="15.75" customHeight="1" x14ac:dyDescent="0.25">
      <c r="A26" s="55" t="s">
        <v>28</v>
      </c>
      <c r="B26" s="56"/>
      <c r="C26" s="56"/>
      <c r="D26" s="18">
        <v>18720</v>
      </c>
    </row>
    <row r="27" spans="1:4" ht="15.6" customHeight="1" thickBot="1" x14ac:dyDescent="0.3">
      <c r="A27" s="52" t="s">
        <v>4</v>
      </c>
      <c r="B27" s="53"/>
      <c r="C27" s="53"/>
      <c r="D27" s="27">
        <v>22187.26</v>
      </c>
    </row>
    <row r="28" spans="1:4" ht="17.25" customHeight="1" thickBot="1" x14ac:dyDescent="0.3">
      <c r="A28" s="48" t="s">
        <v>5</v>
      </c>
      <c r="B28" s="49"/>
      <c r="C28" s="49"/>
      <c r="D28" s="26">
        <f>SUM(D17:D27)</f>
        <v>1407427.62</v>
      </c>
    </row>
    <row r="29" spans="1:4" ht="35.25" customHeight="1" thickBot="1" x14ac:dyDescent="0.3">
      <c r="B29" s="62" t="s">
        <v>31</v>
      </c>
      <c r="C29" s="63"/>
      <c r="D29" s="63"/>
    </row>
    <row r="30" spans="1:4" ht="15.75" customHeight="1" x14ac:dyDescent="0.25">
      <c r="A30" s="54" t="s">
        <v>12</v>
      </c>
      <c r="B30" s="51"/>
      <c r="C30" s="51"/>
      <c r="D30" s="14">
        <v>33951.49</v>
      </c>
    </row>
    <row r="31" spans="1:4" ht="15.75" customHeight="1" x14ac:dyDescent="0.25">
      <c r="A31" s="55" t="s">
        <v>13</v>
      </c>
      <c r="B31" s="56"/>
      <c r="C31" s="56"/>
      <c r="D31" s="18">
        <v>11594.38</v>
      </c>
    </row>
    <row r="32" spans="1:4" ht="15.75" customHeight="1" x14ac:dyDescent="0.25">
      <c r="A32" s="55" t="s">
        <v>21</v>
      </c>
      <c r="B32" s="56"/>
      <c r="C32" s="56"/>
      <c r="D32" s="18">
        <v>116676.6</v>
      </c>
    </row>
    <row r="33" spans="1:4" ht="15.75" customHeight="1" thickBot="1" x14ac:dyDescent="0.3">
      <c r="A33" s="52" t="s">
        <v>27</v>
      </c>
      <c r="B33" s="53"/>
      <c r="C33" s="53"/>
      <c r="D33" s="28">
        <v>11707.32</v>
      </c>
    </row>
    <row r="34" spans="1:4" ht="15.75" customHeight="1" thickBot="1" x14ac:dyDescent="0.3">
      <c r="A34" s="48" t="s">
        <v>22</v>
      </c>
      <c r="B34" s="49"/>
      <c r="C34" s="49"/>
      <c r="D34" s="29">
        <f>SUM(D30:D33)</f>
        <v>173929.79</v>
      </c>
    </row>
    <row r="35" spans="1:4" s="31" customFormat="1" ht="21.6" customHeight="1" thickBot="1" x14ac:dyDescent="0.3">
      <c r="B35" s="32" t="s">
        <v>10</v>
      </c>
    </row>
    <row r="36" spans="1:4" ht="16.2" customHeight="1" x14ac:dyDescent="0.25">
      <c r="A36" s="50" t="s">
        <v>36</v>
      </c>
      <c r="B36" s="51"/>
      <c r="C36" s="51"/>
      <c r="D36" s="14">
        <v>30858.400000000001</v>
      </c>
    </row>
    <row r="37" spans="1:4" ht="15" customHeight="1" x14ac:dyDescent="0.25">
      <c r="A37" s="57" t="s">
        <v>37</v>
      </c>
      <c r="B37" s="56"/>
      <c r="C37" s="56"/>
      <c r="D37" s="18">
        <f>714+2638.1+2557.6</f>
        <v>5909.7</v>
      </c>
    </row>
    <row r="38" spans="1:4" ht="15" customHeight="1" x14ac:dyDescent="0.25">
      <c r="A38" s="57" t="s">
        <v>45</v>
      </c>
      <c r="B38" s="56"/>
      <c r="C38" s="56"/>
      <c r="D38" s="18">
        <v>1150</v>
      </c>
    </row>
    <row r="39" spans="1:4" ht="15" customHeight="1" x14ac:dyDescent="0.25">
      <c r="A39" s="57" t="s">
        <v>46</v>
      </c>
      <c r="B39" s="56"/>
      <c r="C39" s="56"/>
      <c r="D39" s="18">
        <v>1000</v>
      </c>
    </row>
    <row r="40" spans="1:4" ht="15.75" customHeight="1" x14ac:dyDescent="0.25">
      <c r="A40" s="57" t="s">
        <v>38</v>
      </c>
      <c r="B40" s="56"/>
      <c r="C40" s="56"/>
      <c r="D40" s="18">
        <v>13232</v>
      </c>
    </row>
    <row r="41" spans="1:4" ht="14.25" customHeight="1" x14ac:dyDescent="0.25">
      <c r="A41" s="57" t="s">
        <v>39</v>
      </c>
      <c r="B41" s="56"/>
      <c r="C41" s="56"/>
      <c r="D41" s="18">
        <v>765</v>
      </c>
    </row>
    <row r="42" spans="1:4" ht="17.25" customHeight="1" x14ac:dyDescent="0.25">
      <c r="A42" s="64" t="s">
        <v>40</v>
      </c>
      <c r="B42" s="65"/>
      <c r="C42" s="66"/>
      <c r="D42" s="18">
        <v>11829</v>
      </c>
    </row>
    <row r="43" spans="1:4" ht="15" customHeight="1" x14ac:dyDescent="0.25">
      <c r="A43" s="64" t="s">
        <v>41</v>
      </c>
      <c r="B43" s="65"/>
      <c r="C43" s="66"/>
      <c r="D43" s="18">
        <v>560</v>
      </c>
    </row>
    <row r="44" spans="1:4" ht="14.25" customHeight="1" x14ac:dyDescent="0.25">
      <c r="A44" s="57" t="s">
        <v>42</v>
      </c>
      <c r="B44" s="56"/>
      <c r="C44" s="56"/>
      <c r="D44" s="18">
        <v>1278.0999999999999</v>
      </c>
    </row>
    <row r="45" spans="1:4" ht="13.5" customHeight="1" x14ac:dyDescent="0.25">
      <c r="A45" s="57" t="s">
        <v>43</v>
      </c>
      <c r="B45" s="56"/>
      <c r="C45" s="56"/>
      <c r="D45" s="18">
        <v>573.6</v>
      </c>
    </row>
    <row r="46" spans="1:4" ht="14.25" customHeight="1" x14ac:dyDescent="0.25">
      <c r="A46" s="64" t="s">
        <v>44</v>
      </c>
      <c r="B46" s="65"/>
      <c r="C46" s="66"/>
      <c r="D46" s="18">
        <v>2658.1</v>
      </c>
    </row>
    <row r="47" spans="1:4" ht="13.5" customHeight="1" x14ac:dyDescent="0.25">
      <c r="A47" s="64" t="s">
        <v>47</v>
      </c>
      <c r="B47" s="65"/>
      <c r="C47" s="66"/>
      <c r="D47" s="18">
        <v>964.8</v>
      </c>
    </row>
    <row r="48" spans="1:4" ht="14.25" customHeight="1" x14ac:dyDescent="0.25">
      <c r="A48" s="64" t="s">
        <v>48</v>
      </c>
      <c r="B48" s="65"/>
      <c r="C48" s="66"/>
      <c r="D48" s="18">
        <v>61158</v>
      </c>
    </row>
    <row r="49" spans="1:4" ht="17.25" customHeight="1" x14ac:dyDescent="0.25">
      <c r="A49" s="64" t="s">
        <v>49</v>
      </c>
      <c r="B49" s="65"/>
      <c r="C49" s="66"/>
      <c r="D49" s="18">
        <v>12920</v>
      </c>
    </row>
    <row r="50" spans="1:4" ht="15" customHeight="1" x14ac:dyDescent="0.25">
      <c r="A50" s="64" t="s">
        <v>50</v>
      </c>
      <c r="B50" s="65"/>
      <c r="C50" s="66"/>
      <c r="D50" s="18">
        <v>45190.6</v>
      </c>
    </row>
    <row r="51" spans="1:4" ht="15.75" customHeight="1" x14ac:dyDescent="0.25">
      <c r="A51" s="64" t="s">
        <v>51</v>
      </c>
      <c r="B51" s="65"/>
      <c r="C51" s="66"/>
      <c r="D51" s="18">
        <v>3192.5</v>
      </c>
    </row>
    <row r="52" spans="1:4" ht="15.75" customHeight="1" x14ac:dyDescent="0.25">
      <c r="A52" s="64" t="s">
        <v>52</v>
      </c>
      <c r="B52" s="65"/>
      <c r="C52" s="66"/>
      <c r="D52" s="18">
        <v>2000</v>
      </c>
    </row>
    <row r="53" spans="1:4" ht="15.75" customHeight="1" x14ac:dyDescent="0.25">
      <c r="A53" s="64" t="s">
        <v>53</v>
      </c>
      <c r="B53" s="65"/>
      <c r="C53" s="66"/>
      <c r="D53" s="18">
        <v>519.1</v>
      </c>
    </row>
    <row r="54" spans="1:4" ht="15.75" customHeight="1" x14ac:dyDescent="0.25">
      <c r="A54" s="64" t="s">
        <v>54</v>
      </c>
      <c r="B54" s="65"/>
      <c r="C54" s="66"/>
      <c r="D54" s="18">
        <v>1063.0999999999999</v>
      </c>
    </row>
    <row r="55" spans="1:4" ht="15.75" customHeight="1" x14ac:dyDescent="0.25">
      <c r="A55" s="64" t="s">
        <v>55</v>
      </c>
      <c r="B55" s="65"/>
      <c r="C55" s="66"/>
      <c r="D55" s="18">
        <v>604.4</v>
      </c>
    </row>
    <row r="56" spans="1:4" ht="15.75" customHeight="1" x14ac:dyDescent="0.25">
      <c r="A56" s="64" t="s">
        <v>56</v>
      </c>
      <c r="B56" s="65"/>
      <c r="C56" s="66"/>
      <c r="D56" s="18">
        <v>3691.9</v>
      </c>
    </row>
    <row r="57" spans="1:4" ht="15.75" customHeight="1" x14ac:dyDescent="0.25">
      <c r="A57" s="64" t="s">
        <v>57</v>
      </c>
      <c r="B57" s="65"/>
      <c r="C57" s="66"/>
      <c r="D57" s="18">
        <f>2494.4+1996.2+12173.7</f>
        <v>16664.300000000003</v>
      </c>
    </row>
    <row r="58" spans="1:4" ht="15.75" customHeight="1" x14ac:dyDescent="0.25">
      <c r="A58" s="64" t="s">
        <v>63</v>
      </c>
      <c r="B58" s="65"/>
      <c r="C58" s="66"/>
      <c r="D58" s="35">
        <v>308000</v>
      </c>
    </row>
    <row r="59" spans="1:4" ht="18" customHeight="1" x14ac:dyDescent="0.25">
      <c r="A59" s="64" t="s">
        <v>58</v>
      </c>
      <c r="B59" s="65"/>
      <c r="C59" s="66"/>
      <c r="D59" s="35">
        <v>3497.1</v>
      </c>
    </row>
    <row r="60" spans="1:4" ht="15.75" customHeight="1" x14ac:dyDescent="0.25">
      <c r="A60" s="64" t="s">
        <v>59</v>
      </c>
      <c r="B60" s="65"/>
      <c r="C60" s="66"/>
      <c r="D60" s="35">
        <v>22950</v>
      </c>
    </row>
    <row r="61" spans="1:4" ht="15.75" customHeight="1" x14ac:dyDescent="0.25">
      <c r="A61" s="67" t="s">
        <v>60</v>
      </c>
      <c r="B61" s="68"/>
      <c r="C61" s="69"/>
      <c r="D61" s="35">
        <v>173815.67999999999</v>
      </c>
    </row>
    <row r="62" spans="1:4" ht="15.75" customHeight="1" x14ac:dyDescent="0.25">
      <c r="A62" s="67" t="s">
        <v>65</v>
      </c>
      <c r="B62" s="68"/>
      <c r="C62" s="69"/>
      <c r="D62" s="35">
        <f>847.7+1726</f>
        <v>2573.6999999999998</v>
      </c>
    </row>
    <row r="63" spans="1:4" ht="15.75" customHeight="1" x14ac:dyDescent="0.25">
      <c r="A63" s="67" t="s">
        <v>66</v>
      </c>
      <c r="B63" s="68"/>
      <c r="C63" s="69"/>
      <c r="D63" s="35">
        <v>2234.9</v>
      </c>
    </row>
    <row r="64" spans="1:4" ht="15.75" customHeight="1" x14ac:dyDescent="0.25">
      <c r="A64" s="67" t="s">
        <v>67</v>
      </c>
      <c r="B64" s="68"/>
      <c r="C64" s="69"/>
      <c r="D64" s="35">
        <v>835.5</v>
      </c>
    </row>
    <row r="65" spans="1:4" ht="15.75" customHeight="1" x14ac:dyDescent="0.25">
      <c r="A65" s="67" t="s">
        <v>68</v>
      </c>
      <c r="B65" s="68"/>
      <c r="C65" s="69"/>
      <c r="D65" s="35">
        <v>16103.06</v>
      </c>
    </row>
    <row r="66" spans="1:4" ht="15.75" customHeight="1" x14ac:dyDescent="0.25">
      <c r="A66" s="67" t="s">
        <v>69</v>
      </c>
      <c r="B66" s="68"/>
      <c r="C66" s="69"/>
      <c r="D66" s="35">
        <v>529.9</v>
      </c>
    </row>
    <row r="67" spans="1:4" ht="15" customHeight="1" x14ac:dyDescent="0.25">
      <c r="A67" s="67" t="s">
        <v>70</v>
      </c>
      <c r="B67" s="68"/>
      <c r="C67" s="69"/>
      <c r="D67" s="35">
        <v>1531.2</v>
      </c>
    </row>
    <row r="68" spans="1:4" ht="15" customHeight="1" x14ac:dyDescent="0.25">
      <c r="A68" s="67" t="s">
        <v>71</v>
      </c>
      <c r="B68" s="68"/>
      <c r="C68" s="69"/>
      <c r="D68" s="35">
        <v>4745.7</v>
      </c>
    </row>
    <row r="69" spans="1:4" ht="15" customHeight="1" x14ac:dyDescent="0.25">
      <c r="A69" s="67" t="s">
        <v>72</v>
      </c>
      <c r="B69" s="68"/>
      <c r="C69" s="69"/>
      <c r="D69" s="35">
        <v>623.29999999999995</v>
      </c>
    </row>
    <row r="70" spans="1:4" ht="15.75" customHeight="1" x14ac:dyDescent="0.25">
      <c r="A70" s="67" t="s">
        <v>73</v>
      </c>
      <c r="B70" s="68"/>
      <c r="C70" s="69"/>
      <c r="D70" s="35">
        <v>5996.2</v>
      </c>
    </row>
    <row r="71" spans="1:4" ht="15.75" customHeight="1" x14ac:dyDescent="0.25">
      <c r="A71" s="67" t="s">
        <v>74</v>
      </c>
      <c r="B71" s="68"/>
      <c r="C71" s="69"/>
      <c r="D71" s="35">
        <v>840.6</v>
      </c>
    </row>
    <row r="72" spans="1:4" ht="15.75" customHeight="1" x14ac:dyDescent="0.25">
      <c r="A72" s="67" t="s">
        <v>75</v>
      </c>
      <c r="B72" s="68"/>
      <c r="C72" s="69"/>
      <c r="D72" s="35">
        <v>306.10000000000002</v>
      </c>
    </row>
    <row r="73" spans="1:4" ht="15.75" customHeight="1" x14ac:dyDescent="0.25">
      <c r="A73" s="67" t="s">
        <v>76</v>
      </c>
      <c r="B73" s="68"/>
      <c r="C73" s="69"/>
      <c r="D73" s="35">
        <f>1019.1+1970.9</f>
        <v>2990</v>
      </c>
    </row>
    <row r="74" spans="1:4" ht="15.75" customHeight="1" thickBot="1" x14ac:dyDescent="0.3">
      <c r="A74" s="67" t="s">
        <v>77</v>
      </c>
      <c r="B74" s="68"/>
      <c r="C74" s="69"/>
      <c r="D74" s="35">
        <v>624</v>
      </c>
    </row>
    <row r="75" spans="1:4" ht="15.75" hidden="1" customHeight="1" x14ac:dyDescent="0.25">
      <c r="A75" s="67"/>
      <c r="B75" s="68"/>
      <c r="C75" s="69"/>
      <c r="D75" s="35"/>
    </row>
    <row r="76" spans="1:4" ht="15.75" hidden="1" customHeight="1" thickBot="1" x14ac:dyDescent="0.3">
      <c r="A76" s="67"/>
      <c r="B76" s="68"/>
      <c r="C76" s="69"/>
      <c r="D76" s="35"/>
    </row>
    <row r="77" spans="1:4" ht="15" customHeight="1" thickBot="1" x14ac:dyDescent="0.3">
      <c r="A77" s="39" t="s">
        <v>8</v>
      </c>
      <c r="B77" s="40"/>
      <c r="C77" s="40"/>
      <c r="D77" s="30">
        <f>SUM(D36:D76)</f>
        <v>765979.54</v>
      </c>
    </row>
    <row r="78" spans="1:4" ht="3.75" customHeight="1" x14ac:dyDescent="0.25"/>
    <row r="79" spans="1:4" s="31" customFormat="1" ht="16.5" customHeight="1" x14ac:dyDescent="0.25">
      <c r="B79" s="32" t="s">
        <v>11</v>
      </c>
      <c r="D79" s="36">
        <f>D34+D28+D77</f>
        <v>2347336.9500000002</v>
      </c>
    </row>
    <row r="80" spans="1:4" ht="15.6" x14ac:dyDescent="0.3">
      <c r="B80" s="6" t="s">
        <v>35</v>
      </c>
      <c r="C80" s="1"/>
      <c r="D80" s="2">
        <f>C8-D79</f>
        <v>-128610.47999999998</v>
      </c>
    </row>
    <row r="81" spans="2:4" ht="15" customHeight="1" x14ac:dyDescent="0.3">
      <c r="B81" s="6" t="s">
        <v>64</v>
      </c>
      <c r="C81" s="1"/>
      <c r="D81" s="3">
        <f>D4+D80</f>
        <v>-840732.92999999993</v>
      </c>
    </row>
  </sheetData>
  <mergeCells count="69">
    <mergeCell ref="A67:C67"/>
    <mergeCell ref="A70:C70"/>
    <mergeCell ref="A62:C62"/>
    <mergeCell ref="A71:C71"/>
    <mergeCell ref="A76:C76"/>
    <mergeCell ref="A63:C63"/>
    <mergeCell ref="A64:C64"/>
    <mergeCell ref="A65:C65"/>
    <mergeCell ref="A66:C66"/>
    <mergeCell ref="A68:C68"/>
    <mergeCell ref="A69:C69"/>
    <mergeCell ref="A72:C72"/>
    <mergeCell ref="A73:C73"/>
    <mergeCell ref="A74:C74"/>
    <mergeCell ref="A75:C75"/>
    <mergeCell ref="A53:C53"/>
    <mergeCell ref="A54:C54"/>
    <mergeCell ref="A55:C55"/>
    <mergeCell ref="A57:C57"/>
    <mergeCell ref="A61:C61"/>
    <mergeCell ref="A56:C56"/>
    <mergeCell ref="A59:C59"/>
    <mergeCell ref="A60:C60"/>
    <mergeCell ref="A58:C58"/>
    <mergeCell ref="A46:C46"/>
    <mergeCell ref="A47:C47"/>
    <mergeCell ref="A49:C49"/>
    <mergeCell ref="A51:C51"/>
    <mergeCell ref="A52:C52"/>
    <mergeCell ref="A48:C48"/>
    <mergeCell ref="A50:C50"/>
    <mergeCell ref="A33:C33"/>
    <mergeCell ref="B29:D29"/>
    <mergeCell ref="A26:C26"/>
    <mergeCell ref="A45:C45"/>
    <mergeCell ref="A41:C41"/>
    <mergeCell ref="A40:C40"/>
    <mergeCell ref="A42:C42"/>
    <mergeCell ref="A43:C43"/>
    <mergeCell ref="A44:C44"/>
    <mergeCell ref="A38:C38"/>
    <mergeCell ref="A39:C39"/>
    <mergeCell ref="A21:C21"/>
    <mergeCell ref="A22:C22"/>
    <mergeCell ref="A24:C24"/>
    <mergeCell ref="A25:C25"/>
    <mergeCell ref="A23:C23"/>
    <mergeCell ref="A20:C20"/>
    <mergeCell ref="B1:J1"/>
    <mergeCell ref="B2:J2"/>
    <mergeCell ref="B5:J5"/>
    <mergeCell ref="B4:C4"/>
    <mergeCell ref="A3:D3"/>
    <mergeCell ref="A15:C15"/>
    <mergeCell ref="A77:C77"/>
    <mergeCell ref="A7:B7"/>
    <mergeCell ref="A8:B8"/>
    <mergeCell ref="A9:D9"/>
    <mergeCell ref="A34:C34"/>
    <mergeCell ref="A36:C36"/>
    <mergeCell ref="A27:C27"/>
    <mergeCell ref="A28:C28"/>
    <mergeCell ref="A30:C30"/>
    <mergeCell ref="A31:C31"/>
    <mergeCell ref="A32:C32"/>
    <mergeCell ref="A17:C17"/>
    <mergeCell ref="A18:C18"/>
    <mergeCell ref="A19:C19"/>
    <mergeCell ref="A37:C37"/>
  </mergeCells>
  <phoneticPr fontId="4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2020-03-19T08:22:21Z</cp:lastPrinted>
  <dcterms:created xsi:type="dcterms:W3CDTF">2012-01-24T09:54:37Z</dcterms:created>
  <dcterms:modified xsi:type="dcterms:W3CDTF">2020-03-20T05:17:59Z</dcterms:modified>
</cp:coreProperties>
</file>