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19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61" i="1" l="1"/>
  <c r="D55" i="1"/>
  <c r="D28" i="1" l="1"/>
  <c r="D49" i="1"/>
  <c r="D36" i="1" l="1"/>
  <c r="D13" i="1" l="1"/>
  <c r="C14" i="1"/>
  <c r="B14" i="1"/>
  <c r="D12" i="1" l="1"/>
  <c r="D11" i="1"/>
  <c r="D10" i="1"/>
  <c r="D8" i="1"/>
  <c r="D14" i="1" l="1"/>
  <c r="D63" i="1"/>
  <c r="D64" i="1" s="1"/>
  <c r="D65" i="1" s="1"/>
</calcChain>
</file>

<file path=xl/sharedStrings.xml><?xml version="1.0" encoding="utf-8"?>
<sst xmlns="http://schemas.openxmlformats.org/spreadsheetml/2006/main" count="59" uniqueCount="59">
  <si>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</si>
  <si>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</si>
  <si>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</si>
  <si>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</si>
  <si>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</si>
  <si>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</si>
  <si>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</si>
  <si>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</si>
  <si>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Услуги ТО газового оборудования ("Алтайкрайгазсервис")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</si>
  <si>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</si>
  <si>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</si>
  <si>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</si>
  <si>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</si>
  <si>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</si>
  <si>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</si>
  <si>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</si>
  <si>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</si>
  <si>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</si>
  <si>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</si>
  <si>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</si>
  <si>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</si>
  <si>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</si>
  <si>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</si>
  <si>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</si>
  <si>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Расходы по эл.энергии на содержание ОИ  (АО"Алтайэнергосбыт")</t>
  </si>
  <si>
    <t>Вознаграждение, координация с советом МКД</t>
  </si>
  <si>
    <t>Отведение стоков ОИ</t>
  </si>
  <si>
    <t>Тех.обслуживание приборов учета ("Инженерные системы")</t>
  </si>
  <si>
    <t>Услуги управления МКД ("УК "АВАНГАРД")</t>
  </si>
  <si>
    <t>Расходы по отведению стоков на содержание ОИ  (МУП г.Бийска "Водоканал")</t>
  </si>
  <si>
    <t>ОТЧЕТ по дому РАЗИНА, 72</t>
  </si>
  <si>
    <t>1. Средства на счете дома на 01.01.2019г.</t>
  </si>
  <si>
    <t>2. Начисления и поступления за 2019 год</t>
  </si>
  <si>
    <t>Входящее сальдо по оплате на 01.01.2019г.</t>
  </si>
  <si>
    <t xml:space="preserve">7. Накопительный счет за 2019 год                                </t>
  </si>
  <si>
    <t>Ремонт освещения кв.18 /январь 2019г</t>
  </si>
  <si>
    <t>Замена стояков отопления в кв.13,17, п/сушителя в кв.56 /январь 2019г</t>
  </si>
  <si>
    <t>Замена стояков ГВС кв.42  /февраль 2019г</t>
  </si>
  <si>
    <t>Ремонт врезок системы ГВС, ХВС, замена канализации кв.36,40,32,28,24 /март 2019г</t>
  </si>
  <si>
    <t>Материалы и инструмент для субботника  /апрель 2019г</t>
  </si>
  <si>
    <t>Ремонт лавочек  /апрель 2019г</t>
  </si>
  <si>
    <t>Уборка придомовой территории /май 2019г</t>
  </si>
  <si>
    <t>Чистка вентиляции кв.22  /июнь 2019г</t>
  </si>
  <si>
    <t>Ремонт освещения тамбур  /июль 2019г</t>
  </si>
  <si>
    <t>Замена стояка канализации кв.21,25 труба 8шт  /июль 2019г</t>
  </si>
  <si>
    <t>Изготовление и установка поручня  /август 2019г</t>
  </si>
  <si>
    <t>Ремонт эл/оборудования 2п  5эт   /август 2019г</t>
  </si>
  <si>
    <t>Ремонт освещения 4п, уличное   /август 2019г</t>
  </si>
  <si>
    <t>Монтаж и установка изделий из ПВХ  1п.  /август 2019г</t>
  </si>
  <si>
    <t>Диагностика газового оборудования  /сентябрь 2019г</t>
  </si>
  <si>
    <t>Ремонт м/панельных швов 18,7м.п кв.57 /сентябрь 2019г</t>
  </si>
  <si>
    <t>за  2019 год</t>
  </si>
  <si>
    <t>Задолженность на 01.01.2020г.</t>
  </si>
  <si>
    <t xml:space="preserve">8. Средства на счете дома на 01.01.2020г.    </t>
  </si>
  <si>
    <t>Установка манометров   /октябрь 2019г</t>
  </si>
  <si>
    <t>Опиловка деревьев, погрузка и вывоз веток  /ноябрь 2019г</t>
  </si>
  <si>
    <t>Изготовление и установка решеток  1п    /декабрь 2019г</t>
  </si>
  <si>
    <t>Ремонт освещения 3п   /декабрь 2019г</t>
  </si>
  <si>
    <t>Год постройки-1967, панельный, количество этажей-5, количество подъездов-4, количество жилых квартир-79, кол-во нежилых помещений-1, общая площадь-3579,20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</si>
</sst>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1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10" fillId="0" borderId="0" xfId="0" applyFont="1"/>
    <xf numFmtId="4" fontId="2" fillId="0" borderId="7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" fontId="2" fillId="0" borderId="0" xfId="0" applyNumberFormat="1" applyFont="1" applyFill="1" applyBorder="1" applyAlignment="1">
      <alignment horizontal="right" vertical="top"/>
    </xf>
    <xf numFmtId="0" fontId="5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9" xfId="0" applyFont="1" applyBorder="1" applyAlignment="1"/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4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Normal="100" workbookViewId="0">
      <selection activeCell="A4" sqref="A4"/>
    </sheetView>
  </sheetViews>
  <sheetFormatPr defaultRowHeight="13.2" x14ac:dyDescent="0.25"/>
  <cols>
    <col min="1" max="1" width="19.5546875" customWidth="1"/>
    <col min="2" max="2" width="28" customWidth="1"/>
    <col min="3" max="3" width="32.5546875" customWidth="1"/>
    <col min="4" max="4" width="21.5546875" customWidth="1"/>
  </cols>
  <sheetData>
    <row r="1" spans="1:10" ht="17.399999999999999" x14ac:dyDescent="0.3">
      <c r="B1" s="57" t="s">
        <v>30</v>
      </c>
      <c r="C1" s="57"/>
      <c r="D1" s="57"/>
      <c r="E1" s="57"/>
      <c r="F1" s="57"/>
      <c r="G1" s="57"/>
      <c r="H1" s="57"/>
      <c r="I1" s="57"/>
      <c r="J1" s="57"/>
    </row>
    <row r="2" spans="1:10" ht="17.399999999999999" x14ac:dyDescent="0.3">
      <c r="B2" s="58" t="s">
        <v>51</v>
      </c>
      <c r="C2" s="58"/>
      <c r="D2" s="58"/>
      <c r="E2" s="58"/>
      <c r="F2" s="58"/>
      <c r="G2" s="58"/>
      <c r="H2" s="58"/>
      <c r="I2" s="58"/>
      <c r="J2" s="58"/>
    </row>
    <row r="3" spans="1:10" ht="28.5" customHeight="1" x14ac:dyDescent="0.3">
      <c r="A3" s="61" t="s">
        <v>58</v>
      </c>
      <c r="B3" s="61"/>
      <c r="C3" s="61"/>
      <c r="D3" s="61"/>
      <c r="E3" s="34"/>
      <c r="F3" s="34"/>
      <c r="G3" s="34"/>
      <c r="H3" s="34"/>
      <c r="I3" s="34"/>
      <c r="J3" s="34"/>
    </row>
    <row r="4" spans="1:10" ht="15.6" x14ac:dyDescent="0.3">
      <c r="B4" s="59" t="s">
        <v>31</v>
      </c>
      <c r="C4" s="59"/>
      <c r="D4" s="3">
        <v>-259603.21</v>
      </c>
    </row>
    <row r="5" spans="1:10" ht="15.6" x14ac:dyDescent="0.3">
      <c r="B5" s="59" t="s">
        <v>32</v>
      </c>
      <c r="C5" s="59"/>
      <c r="D5" s="59"/>
      <c r="E5" s="59"/>
      <c r="F5" s="59"/>
      <c r="G5" s="59"/>
      <c r="H5" s="59"/>
      <c r="I5" s="59"/>
      <c r="J5" s="59"/>
    </row>
    <row r="6" spans="1:10" ht="19.5" customHeight="1" thickBot="1" x14ac:dyDescent="0.35">
      <c r="B6" s="2" t="s">
        <v>33</v>
      </c>
      <c r="D6" s="3">
        <v>-297273.92</v>
      </c>
    </row>
    <row r="7" spans="1:10" ht="25.5" customHeight="1" thickBot="1" x14ac:dyDescent="0.3">
      <c r="A7" s="40" t="s">
        <v>16</v>
      </c>
      <c r="B7" s="41"/>
      <c r="C7" s="30" t="s">
        <v>17</v>
      </c>
      <c r="D7" s="31" t="s">
        <v>52</v>
      </c>
    </row>
    <row r="8" spans="1:10" ht="19.5" customHeight="1" thickBot="1" x14ac:dyDescent="0.3">
      <c r="A8" s="42">
        <v>785958.64</v>
      </c>
      <c r="B8" s="43"/>
      <c r="C8" s="5">
        <v>798560.2</v>
      </c>
      <c r="D8" s="6">
        <f>D6+C8-A8</f>
        <v>-284672.36000000004</v>
      </c>
    </row>
    <row r="9" spans="1:10" s="32" customFormat="1" ht="12.75" customHeight="1" thickBot="1" x14ac:dyDescent="0.3">
      <c r="A9" s="44" t="s">
        <v>15</v>
      </c>
      <c r="B9" s="45"/>
      <c r="C9" s="45"/>
      <c r="D9" s="46"/>
    </row>
    <row r="10" spans="1:10" ht="16.5" customHeight="1" x14ac:dyDescent="0.25">
      <c r="A10" s="7" t="s">
        <v>18</v>
      </c>
      <c r="B10" s="8">
        <v>11841.52</v>
      </c>
      <c r="C10" s="9">
        <v>12570.35</v>
      </c>
      <c r="D10" s="10">
        <f>C10-B10</f>
        <v>728.82999999999993</v>
      </c>
    </row>
    <row r="11" spans="1:10" ht="17.25" customHeight="1" x14ac:dyDescent="0.25">
      <c r="A11" s="11" t="s">
        <v>19</v>
      </c>
      <c r="B11" s="12">
        <v>11413.31</v>
      </c>
      <c r="C11" s="13">
        <v>17390.05</v>
      </c>
      <c r="D11" s="14">
        <f>C11-B11</f>
        <v>5976.74</v>
      </c>
    </row>
    <row r="12" spans="1:10" ht="17.25" customHeight="1" x14ac:dyDescent="0.25">
      <c r="A12" s="11" t="s">
        <v>21</v>
      </c>
      <c r="B12" s="12">
        <v>38479.75</v>
      </c>
      <c r="C12" s="13">
        <v>38161.839999999997</v>
      </c>
      <c r="D12" s="14">
        <f>C12-B12</f>
        <v>-317.91000000000349</v>
      </c>
    </row>
    <row r="13" spans="1:10" ht="15.75" customHeight="1" thickBot="1" x14ac:dyDescent="0.3">
      <c r="A13" s="15" t="s">
        <v>26</v>
      </c>
      <c r="B13" s="16">
        <v>4460.34</v>
      </c>
      <c r="C13" s="17">
        <v>4178.92</v>
      </c>
      <c r="D13" s="18">
        <f>C13-B13</f>
        <v>-281.42000000000007</v>
      </c>
    </row>
    <row r="14" spans="1:10" ht="19.5" customHeight="1" thickBot="1" x14ac:dyDescent="0.3">
      <c r="A14" s="19" t="s">
        <v>20</v>
      </c>
      <c r="B14" s="20">
        <f>SUM(B10:B13)</f>
        <v>66194.92</v>
      </c>
      <c r="C14" s="21">
        <f>SUM(C10:C13)</f>
        <v>72301.159999999989</v>
      </c>
      <c r="D14" s="22">
        <f>SUM(D10:D13)</f>
        <v>6106.2399999999961</v>
      </c>
    </row>
    <row r="15" spans="1:10" ht="18" customHeight="1" x14ac:dyDescent="0.25">
      <c r="B15" s="60" t="s">
        <v>10</v>
      </c>
      <c r="C15" s="60"/>
      <c r="D15" s="4">
        <f>D8+65122.7</f>
        <v>-219549.66000000003</v>
      </c>
    </row>
    <row r="16" spans="1:10" ht="15.6" x14ac:dyDescent="0.3">
      <c r="B16" s="1" t="s">
        <v>6</v>
      </c>
    </row>
    <row r="17" spans="1:4" ht="6" customHeight="1" thickBot="1" x14ac:dyDescent="0.3"/>
    <row r="18" spans="1:4" ht="18.75" customHeight="1" x14ac:dyDescent="0.25">
      <c r="A18" s="53" t="s">
        <v>7</v>
      </c>
      <c r="B18" s="50"/>
      <c r="C18" s="50"/>
      <c r="D18" s="10">
        <v>22548.959999999999</v>
      </c>
    </row>
    <row r="19" spans="1:4" ht="18.75" customHeight="1" x14ac:dyDescent="0.25">
      <c r="A19" s="54" t="s">
        <v>0</v>
      </c>
      <c r="B19" s="55"/>
      <c r="C19" s="55"/>
      <c r="D19" s="14">
        <v>7301.54</v>
      </c>
    </row>
    <row r="20" spans="1:4" ht="17.25" customHeight="1" x14ac:dyDescent="0.25">
      <c r="A20" s="54" t="s">
        <v>1</v>
      </c>
      <c r="B20" s="55"/>
      <c r="C20" s="55"/>
      <c r="D20" s="14">
        <v>17994.25</v>
      </c>
    </row>
    <row r="21" spans="1:4" ht="18.75" customHeight="1" x14ac:dyDescent="0.25">
      <c r="A21" s="54" t="s">
        <v>2</v>
      </c>
      <c r="B21" s="55"/>
      <c r="C21" s="55"/>
      <c r="D21" s="14">
        <v>23920.81</v>
      </c>
    </row>
    <row r="22" spans="1:4" ht="18.75" customHeight="1" x14ac:dyDescent="0.25">
      <c r="A22" s="54" t="s">
        <v>3</v>
      </c>
      <c r="B22" s="55"/>
      <c r="C22" s="55"/>
      <c r="D22" s="14">
        <v>288655.68</v>
      </c>
    </row>
    <row r="23" spans="1:4" ht="19.5" customHeight="1" x14ac:dyDescent="0.25">
      <c r="A23" s="56" t="s">
        <v>8</v>
      </c>
      <c r="B23" s="55"/>
      <c r="C23" s="55"/>
      <c r="D23" s="14">
        <v>15425.86</v>
      </c>
    </row>
    <row r="24" spans="1:4" ht="18" customHeight="1" x14ac:dyDescent="0.25">
      <c r="A24" s="54" t="s">
        <v>28</v>
      </c>
      <c r="B24" s="55"/>
      <c r="C24" s="55"/>
      <c r="D24" s="14">
        <v>84406.5</v>
      </c>
    </row>
    <row r="25" spans="1:4" ht="18" customHeight="1" x14ac:dyDescent="0.25">
      <c r="A25" s="54" t="s">
        <v>25</v>
      </c>
      <c r="B25" s="55"/>
      <c r="C25" s="55"/>
      <c r="D25" s="14">
        <v>59655</v>
      </c>
    </row>
    <row r="26" spans="1:4" ht="18" customHeight="1" x14ac:dyDescent="0.25">
      <c r="A26" s="54" t="s">
        <v>27</v>
      </c>
      <c r="B26" s="55"/>
      <c r="C26" s="55"/>
      <c r="D26" s="14">
        <v>13680</v>
      </c>
    </row>
    <row r="27" spans="1:4" ht="18" customHeight="1" thickBot="1" x14ac:dyDescent="0.3">
      <c r="A27" s="51" t="s">
        <v>4</v>
      </c>
      <c r="B27" s="52"/>
      <c r="C27" s="52"/>
      <c r="D27" s="23">
        <v>7985.6</v>
      </c>
    </row>
    <row r="28" spans="1:4" ht="17.25" customHeight="1" thickBot="1" x14ac:dyDescent="0.3">
      <c r="A28" s="47" t="s">
        <v>5</v>
      </c>
      <c r="B28" s="48"/>
      <c r="C28" s="48"/>
      <c r="D28" s="22">
        <f>SUM(D18:D27)</f>
        <v>541574.19999999995</v>
      </c>
    </row>
    <row r="29" spans="1:4" ht="8.25" customHeight="1" x14ac:dyDescent="0.25"/>
    <row r="30" spans="1:4" ht="30" customHeight="1" x14ac:dyDescent="0.3">
      <c r="B30" s="62" t="s">
        <v>22</v>
      </c>
      <c r="C30" s="63"/>
      <c r="D30" s="63"/>
    </row>
    <row r="31" spans="1:4" ht="6" customHeight="1" thickBot="1" x14ac:dyDescent="0.3"/>
    <row r="32" spans="1:4" ht="15.75" customHeight="1" x14ac:dyDescent="0.25">
      <c r="A32" s="53" t="s">
        <v>13</v>
      </c>
      <c r="B32" s="50"/>
      <c r="C32" s="50"/>
      <c r="D32" s="10">
        <v>11877.48</v>
      </c>
    </row>
    <row r="33" spans="1:4" ht="15.75" customHeight="1" x14ac:dyDescent="0.25">
      <c r="A33" s="54" t="s">
        <v>14</v>
      </c>
      <c r="B33" s="55"/>
      <c r="C33" s="55"/>
      <c r="D33" s="14">
        <v>7937.46</v>
      </c>
    </row>
    <row r="34" spans="1:4" ht="15.75" customHeight="1" x14ac:dyDescent="0.25">
      <c r="A34" s="54" t="s">
        <v>24</v>
      </c>
      <c r="B34" s="55"/>
      <c r="C34" s="55"/>
      <c r="D34" s="14">
        <v>40199.71</v>
      </c>
    </row>
    <row r="35" spans="1:4" ht="15.75" customHeight="1" thickBot="1" x14ac:dyDescent="0.3">
      <c r="A35" s="51" t="s">
        <v>29</v>
      </c>
      <c r="B35" s="52"/>
      <c r="C35" s="52"/>
      <c r="D35" s="24">
        <v>4459.9799999999996</v>
      </c>
    </row>
    <row r="36" spans="1:4" ht="15.75" customHeight="1" thickBot="1" x14ac:dyDescent="0.3">
      <c r="A36" s="47" t="s">
        <v>23</v>
      </c>
      <c r="B36" s="48"/>
      <c r="C36" s="48"/>
      <c r="D36" s="25">
        <f>SUM(D32:D35)</f>
        <v>64474.62999999999</v>
      </c>
    </row>
    <row r="37" spans="1:4" s="26" customFormat="1" ht="28.5" customHeight="1" thickBot="1" x14ac:dyDescent="0.3">
      <c r="B37" s="27" t="s">
        <v>11</v>
      </c>
    </row>
    <row r="38" spans="1:4" ht="15" customHeight="1" x14ac:dyDescent="0.25">
      <c r="A38" s="49" t="s">
        <v>35</v>
      </c>
      <c r="B38" s="50"/>
      <c r="C38" s="50"/>
      <c r="D38" s="10">
        <v>283.5</v>
      </c>
    </row>
    <row r="39" spans="1:4" ht="15" customHeight="1" x14ac:dyDescent="0.25">
      <c r="A39" s="56" t="s">
        <v>36</v>
      </c>
      <c r="B39" s="55"/>
      <c r="C39" s="55"/>
      <c r="D39" s="14">
        <v>3727</v>
      </c>
    </row>
    <row r="40" spans="1:4" ht="15" customHeight="1" x14ac:dyDescent="0.25">
      <c r="A40" s="56" t="s">
        <v>37</v>
      </c>
      <c r="B40" s="55"/>
      <c r="C40" s="55"/>
      <c r="D40" s="14">
        <v>5353</v>
      </c>
    </row>
    <row r="41" spans="1:4" ht="17.25" customHeight="1" x14ac:dyDescent="0.25">
      <c r="A41" s="56" t="s">
        <v>38</v>
      </c>
      <c r="B41" s="55"/>
      <c r="C41" s="55"/>
      <c r="D41" s="14">
        <v>4259</v>
      </c>
    </row>
    <row r="42" spans="1:4" ht="15" customHeight="1" x14ac:dyDescent="0.25">
      <c r="A42" s="56" t="s">
        <v>39</v>
      </c>
      <c r="B42" s="55"/>
      <c r="C42" s="55"/>
      <c r="D42" s="14">
        <v>427.7</v>
      </c>
    </row>
    <row r="43" spans="1:4" ht="15" customHeight="1" x14ac:dyDescent="0.25">
      <c r="A43" s="56" t="s">
        <v>40</v>
      </c>
      <c r="B43" s="55"/>
      <c r="C43" s="55"/>
      <c r="D43" s="14">
        <v>280.10000000000002</v>
      </c>
    </row>
    <row r="44" spans="1:4" ht="15" customHeight="1" x14ac:dyDescent="0.25">
      <c r="A44" s="56" t="s">
        <v>41</v>
      </c>
      <c r="B44" s="55"/>
      <c r="C44" s="55"/>
      <c r="D44" s="14">
        <v>1000</v>
      </c>
    </row>
    <row r="45" spans="1:4" ht="15" customHeight="1" x14ac:dyDescent="0.25">
      <c r="A45" s="56" t="s">
        <v>42</v>
      </c>
      <c r="B45" s="55"/>
      <c r="C45" s="55"/>
      <c r="D45" s="14">
        <v>1000</v>
      </c>
    </row>
    <row r="46" spans="1:4" ht="15" customHeight="1" x14ac:dyDescent="0.25">
      <c r="A46" s="56" t="s">
        <v>43</v>
      </c>
      <c r="B46" s="55"/>
      <c r="C46" s="55"/>
      <c r="D46" s="14">
        <v>752.2</v>
      </c>
    </row>
    <row r="47" spans="1:4" ht="15" customHeight="1" x14ac:dyDescent="0.25">
      <c r="A47" s="56" t="s">
        <v>44</v>
      </c>
      <c r="B47" s="55"/>
      <c r="C47" s="55"/>
      <c r="D47" s="14">
        <v>12251.36</v>
      </c>
    </row>
    <row r="48" spans="1:4" ht="15" customHeight="1" x14ac:dyDescent="0.25">
      <c r="A48" s="56" t="s">
        <v>45</v>
      </c>
      <c r="B48" s="55"/>
      <c r="C48" s="55"/>
      <c r="D48" s="14">
        <v>2645.1</v>
      </c>
    </row>
    <row r="49" spans="1:4" ht="15" customHeight="1" x14ac:dyDescent="0.25">
      <c r="A49" s="56" t="s">
        <v>47</v>
      </c>
      <c r="B49" s="55"/>
      <c r="C49" s="55"/>
      <c r="D49" s="14">
        <f>134.9+506.5</f>
        <v>641.4</v>
      </c>
    </row>
    <row r="50" spans="1:4" ht="15" customHeight="1" x14ac:dyDescent="0.25">
      <c r="A50" s="56" t="s">
        <v>46</v>
      </c>
      <c r="B50" s="55"/>
      <c r="C50" s="55"/>
      <c r="D50" s="14">
        <v>1814.7</v>
      </c>
    </row>
    <row r="51" spans="1:4" ht="15" customHeight="1" x14ac:dyDescent="0.25">
      <c r="A51" s="56" t="s">
        <v>48</v>
      </c>
      <c r="B51" s="55"/>
      <c r="C51" s="55"/>
      <c r="D51" s="14">
        <v>49450</v>
      </c>
    </row>
    <row r="52" spans="1:4" ht="18" customHeight="1" x14ac:dyDescent="0.25">
      <c r="A52" s="56" t="s">
        <v>49</v>
      </c>
      <c r="B52" s="55"/>
      <c r="C52" s="55"/>
      <c r="D52" s="14">
        <v>35000</v>
      </c>
    </row>
    <row r="53" spans="1:4" ht="17.25" customHeight="1" x14ac:dyDescent="0.25">
      <c r="A53" s="56" t="s">
        <v>50</v>
      </c>
      <c r="B53" s="55"/>
      <c r="C53" s="55"/>
      <c r="D53" s="14">
        <v>8415</v>
      </c>
    </row>
    <row r="54" spans="1:4" ht="17.25" customHeight="1" x14ac:dyDescent="0.25">
      <c r="A54" s="56" t="s">
        <v>54</v>
      </c>
      <c r="B54" s="55"/>
      <c r="C54" s="55"/>
      <c r="D54" s="14">
        <v>1699.5</v>
      </c>
    </row>
    <row r="55" spans="1:4" ht="17.25" customHeight="1" x14ac:dyDescent="0.25">
      <c r="A55" s="56" t="s">
        <v>55</v>
      </c>
      <c r="B55" s="55"/>
      <c r="C55" s="55"/>
      <c r="D55" s="14">
        <f>12362.7+6149.8+26556</f>
        <v>45068.5</v>
      </c>
    </row>
    <row r="56" spans="1:4" ht="17.25" customHeight="1" x14ac:dyDescent="0.25">
      <c r="A56" s="56" t="s">
        <v>56</v>
      </c>
      <c r="B56" s="55"/>
      <c r="C56" s="55"/>
      <c r="D56" s="14">
        <v>4929.1000000000004</v>
      </c>
    </row>
    <row r="57" spans="1:4" ht="17.25" customHeight="1" thickBot="1" x14ac:dyDescent="0.3">
      <c r="A57" s="56" t="s">
        <v>57</v>
      </c>
      <c r="B57" s="55"/>
      <c r="C57" s="55"/>
      <c r="D57" s="14">
        <v>143.69999999999999</v>
      </c>
    </row>
    <row r="58" spans="1:4" ht="17.25" hidden="1" customHeight="1" x14ac:dyDescent="0.25">
      <c r="A58" s="56"/>
      <c r="B58" s="55"/>
      <c r="C58" s="55"/>
      <c r="D58" s="14"/>
    </row>
    <row r="59" spans="1:4" ht="17.25" hidden="1" customHeight="1" x14ac:dyDescent="0.25">
      <c r="A59" s="56"/>
      <c r="B59" s="55"/>
      <c r="C59" s="55"/>
      <c r="D59" s="14"/>
    </row>
    <row r="60" spans="1:4" ht="17.25" hidden="1" customHeight="1" thickBot="1" x14ac:dyDescent="0.3">
      <c r="A60" s="56"/>
      <c r="B60" s="55"/>
      <c r="C60" s="55"/>
      <c r="D60" s="14"/>
    </row>
    <row r="61" spans="1:4" ht="16.5" customHeight="1" thickBot="1" x14ac:dyDescent="0.3">
      <c r="A61" s="38" t="s">
        <v>9</v>
      </c>
      <c r="B61" s="39"/>
      <c r="C61" s="39"/>
      <c r="D61" s="33">
        <f>SUM(D38:D60)</f>
        <v>179140.86000000002</v>
      </c>
    </row>
    <row r="62" spans="1:4" ht="3.75" customHeight="1" x14ac:dyDescent="0.25"/>
    <row r="63" spans="1:4" s="26" customFormat="1" ht="19.5" customHeight="1" x14ac:dyDescent="0.25">
      <c r="B63" s="35" t="s">
        <v>12</v>
      </c>
      <c r="C63" s="36"/>
      <c r="D63" s="37">
        <f>D36+D28+D61</f>
        <v>785189.69</v>
      </c>
    </row>
    <row r="64" spans="1:4" s="26" customFormat="1" ht="15.6" x14ac:dyDescent="0.25">
      <c r="B64" s="27" t="s">
        <v>34</v>
      </c>
      <c r="D64" s="28">
        <f>C8-D63</f>
        <v>13370.510000000009</v>
      </c>
    </row>
    <row r="65" spans="2:4" s="26" customFormat="1" ht="15" customHeight="1" x14ac:dyDescent="0.25">
      <c r="B65" s="27" t="s">
        <v>53</v>
      </c>
      <c r="D65" s="29">
        <f>D4+D64</f>
        <v>-246232.69999999998</v>
      </c>
    </row>
  </sheetData>
  <mergeCells count="50">
    <mergeCell ref="A60:C60"/>
    <mergeCell ref="A54:C54"/>
    <mergeCell ref="A55:C55"/>
    <mergeCell ref="A57:C57"/>
    <mergeCell ref="A58:C58"/>
    <mergeCell ref="A59:C59"/>
    <mergeCell ref="A56:C56"/>
    <mergeCell ref="A50:C50"/>
    <mergeCell ref="A51:C51"/>
    <mergeCell ref="A52:C52"/>
    <mergeCell ref="B30:D30"/>
    <mergeCell ref="A35:C35"/>
    <mergeCell ref="A49:C49"/>
    <mergeCell ref="A40:C40"/>
    <mergeCell ref="A41:C41"/>
    <mergeCell ref="A44:C44"/>
    <mergeCell ref="A47:C47"/>
    <mergeCell ref="A42:C42"/>
    <mergeCell ref="A43:C43"/>
    <mergeCell ref="A45:C45"/>
    <mergeCell ref="A46:C46"/>
    <mergeCell ref="A48:C48"/>
    <mergeCell ref="A26:C26"/>
    <mergeCell ref="B1:J1"/>
    <mergeCell ref="B2:J2"/>
    <mergeCell ref="B5:J5"/>
    <mergeCell ref="B4:C4"/>
    <mergeCell ref="B15:C15"/>
    <mergeCell ref="A3:D3"/>
    <mergeCell ref="A21:C21"/>
    <mergeCell ref="A22:C22"/>
    <mergeCell ref="A23:C23"/>
    <mergeCell ref="A24:C24"/>
    <mergeCell ref="A25:C25"/>
    <mergeCell ref="A61:C61"/>
    <mergeCell ref="A7:B7"/>
    <mergeCell ref="A8:B8"/>
    <mergeCell ref="A9:D9"/>
    <mergeCell ref="A36:C36"/>
    <mergeCell ref="A38:C38"/>
    <mergeCell ref="A27:C27"/>
    <mergeCell ref="A28:C28"/>
    <mergeCell ref="A32:C32"/>
    <mergeCell ref="A33:C33"/>
    <mergeCell ref="A34:C34"/>
    <mergeCell ref="A18:C18"/>
    <mergeCell ref="A19:C19"/>
    <mergeCell ref="A20:C20"/>
    <mergeCell ref="A53:C53"/>
    <mergeCell ref="A39:C3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2020-03-19T08:05:19Z</cp:lastPrinted>
  <dcterms:created xsi:type="dcterms:W3CDTF">2012-01-24T09:54:37Z</dcterms:created>
  <dcterms:modified xsi:type="dcterms:W3CDTF">2020-03-20T05:16:25Z</dcterms:modified>
</cp:coreProperties>
</file>