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19" sheetId="1" r:id="rId1"/>
  </sheets>
  <calcPr calcId="144525" refMode="R1C1"/>
</workbook>
</file>

<file path=xl/calcChain.xml><?xml version="1.0" encoding="utf-8"?>
<calcChain xmlns="http://schemas.openxmlformats.org/spreadsheetml/2006/main">
  <c r="D32" i="1" l="1"/>
  <c r="D26" i="1"/>
  <c r="D15" i="1"/>
  <c r="D53" i="1" l="1"/>
  <c r="C14" i="1" l="1"/>
  <c r="B14" i="1"/>
  <c r="D13" i="1"/>
  <c r="D12" i="1" l="1"/>
  <c r="D11" i="1"/>
  <c r="D10" i="1"/>
  <c r="D8" i="1"/>
  <c r="D14" i="1" l="1"/>
  <c r="D55" i="1"/>
  <c r="D56" i="1" s="1"/>
  <c r="D57" i="1" s="1"/>
</calcChain>
</file>

<file path=xl/sharedStrings.xml><?xml version="1.0" encoding="utf-8"?>
<sst xmlns="http://schemas.openxmlformats.org/spreadsheetml/2006/main" count="54" uniqueCount="54">
  <si>
    <t>Услуги паспортной службы ("ЕИРКЦ")</t>
  </si>
  <si>
    <t>Услуги по начислению ("ЕИРКЦ")</t>
  </si>
  <si>
    <t>Услуги по приему платежей (Система "Город")</t>
  </si>
  <si>
    <t>Услуги по содержанию МКД ("РемЖилСтрой")</t>
  </si>
  <si>
    <t>Налог (МИФНС №1)</t>
  </si>
  <si>
    <t>ИТОГО расходов на содержание жилья</t>
  </si>
  <si>
    <t>3. Расходы на содержание жилья</t>
  </si>
  <si>
    <t>Аварийная служба ("ТехБийск")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</si>
  <si>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</si>
  <si>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</si>
  <si>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</si>
  <si>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</si>
  <si>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Расходы по ГВС на содержание ОИ  (АО "Бийскэнерго")</t>
  </si>
  <si>
    <t>Расходы по ХВС на содержание ОИ  (МУП г.Бийска "Водоканал")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</si>
  <si>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</si>
  <si>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</si>
  <si>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</si>
  <si>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</si>
  <si>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</si>
  <si>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</si>
  <si>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</si>
  <si>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</si>
  <si>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</si>
  <si>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Расходы по эл.энергии на содержание ОИ  (АО"Алтайкрайэнерго")</t>
  </si>
  <si>
    <t>Вознаграждение, координация с советом МКД</t>
  </si>
  <si>
    <t>Отведение стоков ОИ</t>
  </si>
  <si>
    <t>Расходы по отведению стоков на содержание ОИ  (МУП г.Бийска "Водоканал")</t>
  </si>
  <si>
    <t>Услуги управления МКД ("УК "АВАНГАРД")</t>
  </si>
  <si>
    <t>Тех.обслуживание приборов учета ("Инженерные системы")</t>
  </si>
  <si>
    <t>ОТЧЕТ по дому КОРОЛЕНКО, 47</t>
  </si>
  <si>
    <t>1. Средства на счете дома на 01.01.2019г.</t>
  </si>
  <si>
    <t>2. Начисления и поступления за 2019 год</t>
  </si>
  <si>
    <t>Входящее сальдо по оплате на 01.01.2019г.</t>
  </si>
  <si>
    <t xml:space="preserve">7. Накопительный счет за 2019 год                                </t>
  </si>
  <si>
    <t>Ремонт освещения в подвале /январь 2019г</t>
  </si>
  <si>
    <t>Ремонт подъездного освещения  /февраль 2019г</t>
  </si>
  <si>
    <t>Установка термометров 2шт /март 2019г</t>
  </si>
  <si>
    <t>Погрузка и вывоз мусора  /апрель 2019г</t>
  </si>
  <si>
    <t>Материалы и инструмент для субботника /апрель 2019г</t>
  </si>
  <si>
    <t>Замок навесной /апрель 2019г</t>
  </si>
  <si>
    <t>Чернозем  /май 2019г</t>
  </si>
  <si>
    <t>Ремонт поручней в 1,2,3,5,6 п-дах  /май 2019г</t>
  </si>
  <si>
    <t>Замена поливочного крана, демонтаж сапла эл/узла  /май 2019г</t>
  </si>
  <si>
    <t>Ремонт канализации /май 2019г</t>
  </si>
  <si>
    <t>Замена стояка КНС  кв.39  /июнь 2019г</t>
  </si>
  <si>
    <t>Ремонт освещения 2п   /июль 2019г</t>
  </si>
  <si>
    <t>Ремонт эл/оборудования /август 2019г</t>
  </si>
  <si>
    <t>Ремонт м/панельных швов 211,3м.п.кв.19,3,7,8,88,91,87,74,92,95 /сентябрь 2019г</t>
  </si>
  <si>
    <t>за  2019 год</t>
  </si>
  <si>
    <t>Задолженность на 01.01.2020г.</t>
  </si>
  <si>
    <t xml:space="preserve">8. Средства на счете дома на 01.01.2020г.    </t>
  </si>
  <si>
    <t>Ремонтные работы системы канализации, ХВС, ГВС  /октябрь 2019г</t>
  </si>
  <si>
    <t>Замена стояка с-мы отопления кв.11  /декабрь 2019г</t>
  </si>
  <si>
    <t>Год постройки-1975, панельный, количество этажей-5, количество подъездов-6, количество жилых квартир-97, кол-во нежилых помещений-2, общая площадь-4864,50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</si>
</sst>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/>
    <xf numFmtId="4" fontId="2" fillId="0" borderId="0" xfId="0" applyNumberFormat="1" applyFont="1" applyAlignment="1"/>
    <xf numFmtId="4" fontId="2" fillId="0" borderId="0" xfId="0" applyNumberFormat="1" applyFont="1" applyBorder="1" applyAlignme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2" fillId="0" borderId="0" xfId="0" applyFont="1" applyAlignment="1"/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4" fontId="3" fillId="0" borderId="17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4" fontId="2" fillId="0" borderId="30" xfId="0" applyNumberFormat="1" applyFont="1" applyBorder="1" applyAlignment="1">
      <alignment vertical="top"/>
    </xf>
    <xf numFmtId="4" fontId="3" fillId="0" borderId="33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2" fillId="0" borderId="9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9" fillId="0" borderId="24" xfId="0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4" fontId="1" fillId="0" borderId="8" xfId="0" applyNumberFormat="1" applyFont="1" applyBorder="1" applyAlignment="1">
      <alignment horizontal="center" vertical="top"/>
    </xf>
    <xf numFmtId="4" fontId="1" fillId="0" borderId="9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4" fontId="1" fillId="0" borderId="12" xfId="0" applyNumberFormat="1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vertical="top" wrapText="1"/>
    </xf>
    <xf numFmtId="0" fontId="5" fillId="0" borderId="12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3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5" fillId="0" borderId="16" xfId="0" applyFont="1" applyBorder="1" applyAlignment="1">
      <alignment horizontal="right" vertical="top"/>
    </xf>
    <xf numFmtId="0" fontId="5" fillId="0" borderId="24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14" xfId="0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0" fillId="0" borderId="0" xfId="0" applyNumberFormat="1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40" zoomScaleNormal="100" workbookViewId="0">
      <selection activeCell="G56" sqref="G56"/>
    </sheetView>
  </sheetViews>
  <sheetFormatPr defaultRowHeight="13.2" x14ac:dyDescent="0.25"/>
  <cols>
    <col min="1" max="1" width="20.109375" customWidth="1"/>
    <col min="2" max="2" width="28" customWidth="1"/>
    <col min="3" max="3" width="34" customWidth="1"/>
    <col min="4" max="4" width="21.5546875" customWidth="1"/>
  </cols>
  <sheetData>
    <row r="1" spans="1:10" ht="17.399999999999999" x14ac:dyDescent="0.3">
      <c r="B1" s="50" t="s">
        <v>29</v>
      </c>
      <c r="C1" s="50"/>
      <c r="D1" s="50"/>
      <c r="E1" s="50"/>
      <c r="F1" s="50"/>
      <c r="G1" s="50"/>
      <c r="H1" s="50"/>
      <c r="I1" s="50"/>
      <c r="J1" s="50"/>
    </row>
    <row r="2" spans="1:10" ht="17.399999999999999" x14ac:dyDescent="0.3">
      <c r="B2" s="51" t="s">
        <v>48</v>
      </c>
      <c r="C2" s="51"/>
      <c r="D2" s="51"/>
      <c r="E2" s="51"/>
      <c r="F2" s="51"/>
      <c r="G2" s="51"/>
      <c r="H2" s="51"/>
      <c r="I2" s="51"/>
      <c r="J2" s="51"/>
    </row>
    <row r="3" spans="1:10" ht="25.5" customHeight="1" x14ac:dyDescent="0.3">
      <c r="A3" s="42" t="s">
        <v>53</v>
      </c>
      <c r="B3" s="42"/>
      <c r="C3" s="42"/>
      <c r="D3" s="42"/>
      <c r="E3" s="19"/>
      <c r="F3" s="19"/>
      <c r="G3" s="19"/>
      <c r="H3" s="19"/>
      <c r="I3" s="19"/>
      <c r="J3" s="19"/>
    </row>
    <row r="4" spans="1:10" ht="22.5" customHeight="1" x14ac:dyDescent="0.3">
      <c r="B4" s="52" t="s">
        <v>30</v>
      </c>
      <c r="C4" s="52"/>
      <c r="D4" s="5">
        <v>-209779.67</v>
      </c>
    </row>
    <row r="5" spans="1:10" ht="15.6" x14ac:dyDescent="0.3">
      <c r="B5" s="52" t="s">
        <v>31</v>
      </c>
      <c r="C5" s="52"/>
      <c r="D5" s="52"/>
      <c r="E5" s="52"/>
      <c r="F5" s="52"/>
      <c r="G5" s="52"/>
      <c r="H5" s="52"/>
      <c r="I5" s="52"/>
      <c r="J5" s="52"/>
    </row>
    <row r="6" spans="1:10" ht="21.75" customHeight="1" thickBot="1" x14ac:dyDescent="0.35">
      <c r="B6" s="4" t="s">
        <v>32</v>
      </c>
      <c r="D6" s="5">
        <v>-456063.18</v>
      </c>
    </row>
    <row r="7" spans="1:10" ht="29.25" customHeight="1" thickBot="1" x14ac:dyDescent="0.3">
      <c r="A7" s="53" t="s">
        <v>15</v>
      </c>
      <c r="B7" s="54"/>
      <c r="C7" s="8" t="s">
        <v>16</v>
      </c>
      <c r="D7" s="9" t="s">
        <v>49</v>
      </c>
    </row>
    <row r="8" spans="1:10" ht="19.5" customHeight="1" thickBot="1" x14ac:dyDescent="0.3">
      <c r="A8" s="40">
        <v>980839.01</v>
      </c>
      <c r="B8" s="41"/>
      <c r="C8" s="33">
        <v>1037337.04</v>
      </c>
      <c r="D8" s="34">
        <f>D6+C8-A8</f>
        <v>-399565.14999999991</v>
      </c>
    </row>
    <row r="9" spans="1:10" s="17" customFormat="1" ht="12" customHeight="1" thickBot="1" x14ac:dyDescent="0.3">
      <c r="A9" s="66" t="s">
        <v>14</v>
      </c>
      <c r="B9" s="67"/>
      <c r="C9" s="67"/>
      <c r="D9" s="68"/>
    </row>
    <row r="10" spans="1:10" ht="16.2" customHeight="1" x14ac:dyDescent="0.25">
      <c r="A10" s="20" t="s">
        <v>17</v>
      </c>
      <c r="B10" s="21">
        <v>17925.21</v>
      </c>
      <c r="C10" s="22">
        <v>16908.39</v>
      </c>
      <c r="D10" s="10">
        <f>C10-B10</f>
        <v>-1016.8199999999997</v>
      </c>
    </row>
    <row r="11" spans="1:10" ht="15.6" customHeight="1" x14ac:dyDescent="0.25">
      <c r="A11" s="23" t="s">
        <v>18</v>
      </c>
      <c r="B11" s="24">
        <v>4734.05</v>
      </c>
      <c r="C11" s="25">
        <v>4390.83</v>
      </c>
      <c r="D11" s="11">
        <f>C11-B11</f>
        <v>-343.22000000000025</v>
      </c>
    </row>
    <row r="12" spans="1:10" ht="15" customHeight="1" x14ac:dyDescent="0.25">
      <c r="A12" s="23" t="s">
        <v>20</v>
      </c>
      <c r="B12" s="24">
        <v>8759.16</v>
      </c>
      <c r="C12" s="25">
        <v>9574.34</v>
      </c>
      <c r="D12" s="11">
        <f>C12-B12</f>
        <v>815.18000000000029</v>
      </c>
    </row>
    <row r="13" spans="1:10" ht="14.4" customHeight="1" thickBot="1" x14ac:dyDescent="0.3">
      <c r="A13" s="26" t="s">
        <v>25</v>
      </c>
      <c r="B13" s="27">
        <v>6642</v>
      </c>
      <c r="C13" s="28">
        <v>6109.03</v>
      </c>
      <c r="D13" s="29">
        <f>C13-B13</f>
        <v>-532.97000000000025</v>
      </c>
    </row>
    <row r="14" spans="1:10" ht="15.6" customHeight="1" thickBot="1" x14ac:dyDescent="0.3">
      <c r="A14" s="30" t="s">
        <v>19</v>
      </c>
      <c r="B14" s="31">
        <f>SUM(B10:B13)</f>
        <v>38060.42</v>
      </c>
      <c r="C14" s="32">
        <f>SUM(C10:C13)</f>
        <v>36982.590000000004</v>
      </c>
      <c r="D14" s="13">
        <f>SUM(D10:D13)</f>
        <v>-1077.83</v>
      </c>
    </row>
    <row r="15" spans="1:10" ht="14.25" customHeight="1" x14ac:dyDescent="0.25">
      <c r="A15" s="59" t="s">
        <v>9</v>
      </c>
      <c r="B15" s="59"/>
      <c r="C15" s="59"/>
      <c r="D15" s="6">
        <f>D8+85610.12</f>
        <v>-313955.02999999991</v>
      </c>
    </row>
    <row r="16" spans="1:10" s="17" customFormat="1" ht="25.5" customHeight="1" thickBot="1" x14ac:dyDescent="0.3">
      <c r="B16" s="35" t="s">
        <v>6</v>
      </c>
    </row>
    <row r="17" spans="1:4" ht="18.75" customHeight="1" x14ac:dyDescent="0.25">
      <c r="A17" s="62" t="s">
        <v>7</v>
      </c>
      <c r="B17" s="63"/>
      <c r="C17" s="63"/>
      <c r="D17" s="10">
        <v>30646.35</v>
      </c>
    </row>
    <row r="18" spans="1:4" ht="18.75" customHeight="1" x14ac:dyDescent="0.25">
      <c r="A18" s="57" t="s">
        <v>0</v>
      </c>
      <c r="B18" s="58"/>
      <c r="C18" s="58"/>
      <c r="D18" s="11">
        <v>9923.61</v>
      </c>
    </row>
    <row r="19" spans="1:4" ht="17.25" customHeight="1" x14ac:dyDescent="0.25">
      <c r="A19" s="57" t="s">
        <v>1</v>
      </c>
      <c r="B19" s="58"/>
      <c r="C19" s="58"/>
      <c r="D19" s="11">
        <v>20937.97</v>
      </c>
    </row>
    <row r="20" spans="1:4" ht="18.75" customHeight="1" x14ac:dyDescent="0.25">
      <c r="A20" s="57" t="s">
        <v>2</v>
      </c>
      <c r="B20" s="58"/>
      <c r="C20" s="58"/>
      <c r="D20" s="11">
        <v>26376.67</v>
      </c>
    </row>
    <row r="21" spans="1:4" ht="18.75" customHeight="1" x14ac:dyDescent="0.25">
      <c r="A21" s="57" t="s">
        <v>3</v>
      </c>
      <c r="B21" s="58"/>
      <c r="C21" s="58"/>
      <c r="D21" s="11">
        <v>392273.28</v>
      </c>
    </row>
    <row r="22" spans="1:4" ht="18" customHeight="1" x14ac:dyDescent="0.25">
      <c r="A22" s="57" t="s">
        <v>27</v>
      </c>
      <c r="B22" s="58"/>
      <c r="C22" s="58"/>
      <c r="D22" s="11">
        <v>113245.56</v>
      </c>
    </row>
    <row r="23" spans="1:4" ht="18" customHeight="1" x14ac:dyDescent="0.25">
      <c r="A23" s="57" t="s">
        <v>24</v>
      </c>
      <c r="B23" s="58"/>
      <c r="C23" s="58"/>
      <c r="D23" s="11">
        <v>54100</v>
      </c>
    </row>
    <row r="24" spans="1:4" ht="18" customHeight="1" x14ac:dyDescent="0.25">
      <c r="A24" s="57" t="s">
        <v>28</v>
      </c>
      <c r="B24" s="58"/>
      <c r="C24" s="58"/>
      <c r="D24" s="11">
        <v>13680</v>
      </c>
    </row>
    <row r="25" spans="1:4" ht="18" customHeight="1" thickBot="1" x14ac:dyDescent="0.3">
      <c r="A25" s="55" t="s">
        <v>4</v>
      </c>
      <c r="B25" s="56"/>
      <c r="C25" s="56"/>
      <c r="D25" s="12">
        <v>10373.370000000001</v>
      </c>
    </row>
    <row r="26" spans="1:4" ht="17.25" customHeight="1" thickBot="1" x14ac:dyDescent="0.3">
      <c r="A26" s="60" t="s">
        <v>5</v>
      </c>
      <c r="B26" s="61"/>
      <c r="C26" s="61"/>
      <c r="D26" s="13">
        <f>SUM(D17:D25)</f>
        <v>671556.80999999994</v>
      </c>
    </row>
    <row r="27" spans="1:4" s="17" customFormat="1" ht="31.2" customHeight="1" thickBot="1" x14ac:dyDescent="0.3">
      <c r="B27" s="65" t="s">
        <v>21</v>
      </c>
      <c r="C27" s="42"/>
      <c r="D27" s="42"/>
    </row>
    <row r="28" spans="1:4" ht="15.75" customHeight="1" x14ac:dyDescent="0.25">
      <c r="A28" s="62" t="s">
        <v>12</v>
      </c>
      <c r="B28" s="63"/>
      <c r="C28" s="63"/>
      <c r="D28" s="10">
        <v>17979.400000000001</v>
      </c>
    </row>
    <row r="29" spans="1:4" ht="15.75" customHeight="1" x14ac:dyDescent="0.25">
      <c r="A29" s="57" t="s">
        <v>13</v>
      </c>
      <c r="B29" s="58"/>
      <c r="C29" s="58"/>
      <c r="D29" s="11">
        <v>4754.16</v>
      </c>
    </row>
    <row r="30" spans="1:4" ht="15.75" customHeight="1" x14ac:dyDescent="0.25">
      <c r="A30" s="57" t="s">
        <v>23</v>
      </c>
      <c r="B30" s="58"/>
      <c r="C30" s="58"/>
      <c r="D30" s="11">
        <v>9575.66</v>
      </c>
    </row>
    <row r="31" spans="1:4" ht="15.75" customHeight="1" thickBot="1" x14ac:dyDescent="0.3">
      <c r="A31" s="55" t="s">
        <v>26</v>
      </c>
      <c r="B31" s="56"/>
      <c r="C31" s="56"/>
      <c r="D31" s="14">
        <v>6657.06</v>
      </c>
    </row>
    <row r="32" spans="1:4" ht="15.75" customHeight="1" thickBot="1" x14ac:dyDescent="0.3">
      <c r="A32" s="60" t="s">
        <v>22</v>
      </c>
      <c r="B32" s="61"/>
      <c r="C32" s="61"/>
      <c r="D32" s="15">
        <f>SUM(D28:D31)</f>
        <v>38966.28</v>
      </c>
    </row>
    <row r="33" spans="1:4" s="17" customFormat="1" ht="19.8" customHeight="1" x14ac:dyDescent="0.25">
      <c r="B33" s="35" t="s">
        <v>10</v>
      </c>
    </row>
    <row r="34" spans="1:4" ht="3" customHeight="1" thickBot="1" x14ac:dyDescent="0.3"/>
    <row r="35" spans="1:4" ht="16.5" customHeight="1" x14ac:dyDescent="0.25">
      <c r="A35" s="64" t="s">
        <v>34</v>
      </c>
      <c r="B35" s="63"/>
      <c r="C35" s="63"/>
      <c r="D35" s="10">
        <v>1958.7</v>
      </c>
    </row>
    <row r="36" spans="1:4" ht="16.5" customHeight="1" x14ac:dyDescent="0.25">
      <c r="A36" s="48" t="s">
        <v>35</v>
      </c>
      <c r="B36" s="58"/>
      <c r="C36" s="58"/>
      <c r="D36" s="11">
        <v>1080.0999999999999</v>
      </c>
    </row>
    <row r="37" spans="1:4" ht="16.5" customHeight="1" x14ac:dyDescent="0.25">
      <c r="A37" s="48" t="s">
        <v>36</v>
      </c>
      <c r="B37" s="58"/>
      <c r="C37" s="58"/>
      <c r="D37" s="11">
        <v>433.5</v>
      </c>
    </row>
    <row r="38" spans="1:4" ht="16.5" customHeight="1" x14ac:dyDescent="0.25">
      <c r="A38" s="48" t="s">
        <v>37</v>
      </c>
      <c r="B38" s="49"/>
      <c r="C38" s="49"/>
      <c r="D38" s="16">
        <v>4192.5</v>
      </c>
    </row>
    <row r="39" spans="1:4" ht="16.5" customHeight="1" x14ac:dyDescent="0.25">
      <c r="A39" s="48" t="s">
        <v>38</v>
      </c>
      <c r="B39" s="49"/>
      <c r="C39" s="49"/>
      <c r="D39" s="16">
        <v>1036.5999999999999</v>
      </c>
    </row>
    <row r="40" spans="1:4" ht="15.75" customHeight="1" x14ac:dyDescent="0.25">
      <c r="A40" s="48" t="s">
        <v>39</v>
      </c>
      <c r="B40" s="49"/>
      <c r="C40" s="49"/>
      <c r="D40" s="16">
        <v>460</v>
      </c>
    </row>
    <row r="41" spans="1:4" ht="16.5" customHeight="1" x14ac:dyDescent="0.25">
      <c r="A41" s="45" t="s">
        <v>40</v>
      </c>
      <c r="B41" s="46"/>
      <c r="C41" s="47"/>
      <c r="D41" s="16">
        <v>4000</v>
      </c>
    </row>
    <row r="42" spans="1:4" ht="15.75" customHeight="1" x14ac:dyDescent="0.25">
      <c r="A42" s="37" t="s">
        <v>41</v>
      </c>
      <c r="B42" s="38"/>
      <c r="C42" s="39"/>
      <c r="D42" s="11">
        <v>3234.3</v>
      </c>
    </row>
    <row r="43" spans="1:4" ht="15.75" customHeight="1" x14ac:dyDescent="0.25">
      <c r="A43" s="37" t="s">
        <v>42</v>
      </c>
      <c r="B43" s="38"/>
      <c r="C43" s="39"/>
      <c r="D43" s="11">
        <v>758.2</v>
      </c>
    </row>
    <row r="44" spans="1:4" ht="15" customHeight="1" x14ac:dyDescent="0.25">
      <c r="A44" s="37" t="s">
        <v>43</v>
      </c>
      <c r="B44" s="38"/>
      <c r="C44" s="39"/>
      <c r="D44" s="11">
        <v>1584.1</v>
      </c>
    </row>
    <row r="45" spans="1:4" ht="15" customHeight="1" x14ac:dyDescent="0.25">
      <c r="A45" s="37" t="s">
        <v>44</v>
      </c>
      <c r="B45" s="38"/>
      <c r="C45" s="39"/>
      <c r="D45" s="11">
        <v>4414.1000000000004</v>
      </c>
    </row>
    <row r="46" spans="1:4" ht="15" customHeight="1" x14ac:dyDescent="0.25">
      <c r="A46" s="37" t="s">
        <v>45</v>
      </c>
      <c r="B46" s="38"/>
      <c r="C46" s="39"/>
      <c r="D46" s="11">
        <v>547.5</v>
      </c>
    </row>
    <row r="47" spans="1:4" ht="15" customHeight="1" x14ac:dyDescent="0.25">
      <c r="A47" s="37" t="s">
        <v>46</v>
      </c>
      <c r="B47" s="38"/>
      <c r="C47" s="39"/>
      <c r="D47" s="11">
        <v>519.1</v>
      </c>
    </row>
    <row r="48" spans="1:4" ht="15" customHeight="1" x14ac:dyDescent="0.25">
      <c r="A48" s="37" t="s">
        <v>47</v>
      </c>
      <c r="B48" s="38"/>
      <c r="C48" s="39"/>
      <c r="D48" s="11">
        <v>95085</v>
      </c>
    </row>
    <row r="49" spans="1:4" ht="15" customHeight="1" x14ac:dyDescent="0.25">
      <c r="A49" s="37" t="s">
        <v>51</v>
      </c>
      <c r="B49" s="38"/>
      <c r="C49" s="39"/>
      <c r="D49" s="11">
        <v>28752.18</v>
      </c>
    </row>
    <row r="50" spans="1:4" ht="15" customHeight="1" thickBot="1" x14ac:dyDescent="0.3">
      <c r="A50" s="37" t="s">
        <v>52</v>
      </c>
      <c r="B50" s="38"/>
      <c r="C50" s="39"/>
      <c r="D50" s="11">
        <v>2061.4</v>
      </c>
    </row>
    <row r="51" spans="1:4" ht="15" hidden="1" customHeight="1" x14ac:dyDescent="0.25">
      <c r="A51" s="37"/>
      <c r="B51" s="38"/>
      <c r="C51" s="39"/>
      <c r="D51" s="11"/>
    </row>
    <row r="52" spans="1:4" ht="15" hidden="1" customHeight="1" thickBot="1" x14ac:dyDescent="0.3">
      <c r="A52" s="37"/>
      <c r="B52" s="38"/>
      <c r="C52" s="39"/>
      <c r="D52" s="11"/>
    </row>
    <row r="53" spans="1:4" ht="16.5" customHeight="1" thickBot="1" x14ac:dyDescent="0.3">
      <c r="A53" s="43" t="s">
        <v>8</v>
      </c>
      <c r="B53" s="44"/>
      <c r="C53" s="44"/>
      <c r="D53" s="18">
        <f>SUM(D35:D50)</f>
        <v>150117.28</v>
      </c>
    </row>
    <row r="54" spans="1:4" ht="3.75" customHeight="1" x14ac:dyDescent="0.25"/>
    <row r="55" spans="1:4" s="17" customFormat="1" ht="19.5" customHeight="1" x14ac:dyDescent="0.25">
      <c r="B55" s="35" t="s">
        <v>11</v>
      </c>
      <c r="D55" s="36">
        <f>D32+D26+D53</f>
        <v>860640.37</v>
      </c>
    </row>
    <row r="56" spans="1:4" ht="15.6" x14ac:dyDescent="0.3">
      <c r="B56" s="7" t="s">
        <v>33</v>
      </c>
      <c r="C56" s="1"/>
      <c r="D56" s="2">
        <f>C8-D55</f>
        <v>176696.67000000004</v>
      </c>
    </row>
    <row r="57" spans="1:4" ht="15" customHeight="1" x14ac:dyDescent="0.3">
      <c r="B57" s="7" t="s">
        <v>50</v>
      </c>
      <c r="C57" s="1"/>
      <c r="D57" s="3">
        <f>D4+D56</f>
        <v>-33082.999999999971</v>
      </c>
    </row>
  </sheetData>
  <mergeCells count="44">
    <mergeCell ref="A17:C17"/>
    <mergeCell ref="A18:C18"/>
    <mergeCell ref="A19:C19"/>
    <mergeCell ref="A37:C37"/>
    <mergeCell ref="A35:C35"/>
    <mergeCell ref="A31:C31"/>
    <mergeCell ref="B27:D27"/>
    <mergeCell ref="A28:C28"/>
    <mergeCell ref="A29:C29"/>
    <mergeCell ref="A30:C30"/>
    <mergeCell ref="A36:C36"/>
    <mergeCell ref="A32:C32"/>
    <mergeCell ref="A51:C51"/>
    <mergeCell ref="B1:J1"/>
    <mergeCell ref="B2:J2"/>
    <mergeCell ref="B5:J5"/>
    <mergeCell ref="B4:C4"/>
    <mergeCell ref="A7:B7"/>
    <mergeCell ref="A25:C25"/>
    <mergeCell ref="A24:C24"/>
    <mergeCell ref="A20:C20"/>
    <mergeCell ref="A21:C21"/>
    <mergeCell ref="A22:C22"/>
    <mergeCell ref="A23:C23"/>
    <mergeCell ref="A15:C15"/>
    <mergeCell ref="A39:C39"/>
    <mergeCell ref="A38:C38"/>
    <mergeCell ref="A26:C26"/>
    <mergeCell ref="A52:C52"/>
    <mergeCell ref="A8:B8"/>
    <mergeCell ref="A9:D9"/>
    <mergeCell ref="A3:D3"/>
    <mergeCell ref="A53:C53"/>
    <mergeCell ref="A42:C42"/>
    <mergeCell ref="A41:C41"/>
    <mergeCell ref="A40:C40"/>
    <mergeCell ref="A48:C48"/>
    <mergeCell ref="A46:C46"/>
    <mergeCell ref="A45:C45"/>
    <mergeCell ref="A43:C43"/>
    <mergeCell ref="A44:C44"/>
    <mergeCell ref="A47:C47"/>
    <mergeCell ref="A49:C49"/>
    <mergeCell ref="A50:C50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2020-03-20T08:34:29Z</cp:lastPrinted>
  <dcterms:created xsi:type="dcterms:W3CDTF">2012-01-24T09:54:37Z</dcterms:created>
  <dcterms:modified xsi:type="dcterms:W3CDTF">2020-03-20T08:39:04Z</dcterms:modified>
</cp:coreProperties>
</file>