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19" sheetId="1" r:id="rId1"/>
  </sheets>
  <calcPr calcId="144525" refMode="R1C1"/>
</workbook>
</file>

<file path=xl/calcChain.xml><?xml version="1.0" encoding="utf-8"?>
<calcChain xmlns="http://schemas.openxmlformats.org/spreadsheetml/2006/main">
  <c r="D74" i="1" l="1"/>
  <c r="D35" i="1"/>
  <c r="D29" i="1"/>
  <c r="D15" i="1"/>
  <c r="D75" i="1" l="1"/>
  <c r="D69" i="1" l="1"/>
  <c r="D68" i="1" l="1"/>
  <c r="D67" i="1"/>
  <c r="D60" i="1" l="1"/>
  <c r="C14" i="1" l="1"/>
  <c r="B14" i="1"/>
  <c r="D13" i="1"/>
  <c r="D12" i="1" l="1"/>
  <c r="D11" i="1"/>
  <c r="D10" i="1"/>
  <c r="D8" i="1"/>
  <c r="D14" i="1" l="1"/>
  <c r="D76" i="1"/>
  <c r="D77" i="1" s="1"/>
</calcChain>
</file>

<file path=xl/sharedStrings.xml><?xml version="1.0" encoding="utf-8"?>
<sst xmlns="http://schemas.openxmlformats.org/spreadsheetml/2006/main" count="75" uniqueCount="75">
  <si>
    <t>Услуги паспортной службы ("ЕИРКЦ")</t>
  </si>
  <si>
    <t>Услуги по начислению ("ЕИРКЦ")</t>
  </si>
  <si>
    <t>Услуги по приему платежей (Система "Город")</t>
  </si>
  <si>
    <t>Услуги по содержанию МКД ("РемЖилСтрой")</t>
  </si>
  <si>
    <t>Налог (МИФНС №1)</t>
  </si>
  <si>
    <t>ИТОГО расходов на содержание жилья</t>
  </si>
  <si>
    <t>3. Расходы на содержание жилья</t>
  </si>
  <si>
    <t>Аварийная служба ("ТехБийск")</t>
  </si>
  <si>
    <t>Задолженность без учета начислений последнего месяца</t>
  </si>
  <si>
    <t xml:space="preserve">6. Всего расходов                                               </t>
  </si>
  <si>
    <t>Расходы по ГВС на содержание ОИ  (АО "Бийскэнерго")</t>
  </si>
  <si>
    <t>Расходы по ХВС на содержание ОИ  (МУП г.Бийска "Водоканал")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</si>
  <si>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</si>
  <si>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</si>
  <si>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</si>
  <si>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</si>
  <si>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</si>
  <si>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</si>
  <si>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</si>
  <si>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Расходы по эл.энергии на содержание ОИ  (АО"Алтайэкрайэнерго")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</si>
  <si>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</si>
  <si>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</si>
  <si>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Комплексное обслуживание лифтов ("Первая элеваторная компания")</t>
  </si>
  <si>
    <t>Тех.обслуживание приборов учета ("Энергоучет", "Систем-Сервис")</t>
  </si>
  <si>
    <t>Периодическое техническое освидетельствование лифтов ("Ремонтно-диагностический центр")</t>
  </si>
  <si>
    <t>Вознаграждение, координация с советом МКД</t>
  </si>
  <si>
    <t>5. Расходы по подрядным работам, текущему ремонту</t>
  </si>
  <si>
    <t>ИТОГО расходов по подрядным работам, текущему ремонту</t>
  </si>
  <si>
    <t>Отведение стоков ОИ</t>
  </si>
  <si>
    <t>Расходы по отведению стоков на содержание ОИ  (МУП г.Бийска "Водоканал")</t>
  </si>
  <si>
    <t>Услуги управления МКД ("УК "АВАНГАРД")</t>
  </si>
  <si>
    <t>ОТЧЕТ по дому КОММУНАРСКИЙ,  16/1</t>
  </si>
  <si>
    <t>1. Средства на счете дома на 01.01.2019г.</t>
  </si>
  <si>
    <t>2. Начисления и поступления за 2019 год</t>
  </si>
  <si>
    <t>Входящее сальдо по оплате на 01.01.2019г.</t>
  </si>
  <si>
    <t xml:space="preserve">7. Накопительный счет за 2019 год                                </t>
  </si>
  <si>
    <t>Ремонт подъездного освещения /февраль 2019г</t>
  </si>
  <si>
    <t>Ревизия эл/щита /февраль 2019г</t>
  </si>
  <si>
    <t>Ремонт фланцевого соединения  /февраль 2019г</t>
  </si>
  <si>
    <t>Ремонт качели  /март 2019г</t>
  </si>
  <si>
    <t>Ремонт освещения в подъезде /март 2019г</t>
  </si>
  <si>
    <t>Обязательное страхование лифтов /январь 2019г</t>
  </si>
  <si>
    <t>Погрузка и вывоз мусора  /апрель 2019г</t>
  </si>
  <si>
    <t>Ремонт пола 4п  /апрель 2019г</t>
  </si>
  <si>
    <t>Ремонт освещения (прожектор LED)  /апрель 2019г</t>
  </si>
  <si>
    <t>Замена стояков системы ГВС, ХВС кв.82  /апрель 2019г</t>
  </si>
  <si>
    <t>Ремонт ливневой канализации  /апрель 2019г</t>
  </si>
  <si>
    <t>Ремонт двери мусорокамеры 2п  /май 2019г</t>
  </si>
  <si>
    <t>Материалы для субботника  /май 2019г</t>
  </si>
  <si>
    <t>Уборка придомовой территории /май 2019г</t>
  </si>
  <si>
    <t>Ремонт освещения в подъезде /май 2019г</t>
  </si>
  <si>
    <t>Закладка кирпичем отдушины в подвале /июнь 2019г</t>
  </si>
  <si>
    <t>Услуги охраны, диспетчеризации ("Сибирь-Мониторинг", ЧОО "Русич")</t>
  </si>
  <si>
    <t>Замена крана для технички 2п  /июль 2019г</t>
  </si>
  <si>
    <t>Ремонт освещения 1,3 п-ды (прожектор)  /июль 2019г</t>
  </si>
  <si>
    <t>Ремонт эл/оборудования кв.68  /июль 2019г</t>
  </si>
  <si>
    <t>Ремонт ВРУ  /июль 2019г</t>
  </si>
  <si>
    <t>Материалы для покраски  /июль 2019г</t>
  </si>
  <si>
    <t>Ремонт качели, лавочек  /июль 2019г</t>
  </si>
  <si>
    <t>Ремонт освещения 2п  /август 2019г</t>
  </si>
  <si>
    <t>Замена стояков системы  ХВС, замена соединения   кв.11  /август 2019г</t>
  </si>
  <si>
    <t>Ремонт стояка системы ГВС подвал  /август 2019г</t>
  </si>
  <si>
    <t>Ремонт системы отопления подъезд № 2  труба 98м /август 2019г</t>
  </si>
  <si>
    <t>Ремонт м/панельных швов 297,5м.п кв.44,106,100,104,8,11,50,68,38,43,25,21,103,79,127,119,105,69,61,41,5  /сентябрь 2019г</t>
  </si>
  <si>
    <t>Ремонт освещения (в арке)  /сентябрь 2019г</t>
  </si>
  <si>
    <t>за  2019 год</t>
  </si>
  <si>
    <t>Задолженность на 01.01.2020г.</t>
  </si>
  <si>
    <t xml:space="preserve">8. Средства на счете дома на 01.01.2020г.    </t>
  </si>
  <si>
    <t>Ремонт эл/оборудования   /октябрь   2019г</t>
  </si>
  <si>
    <t>Ремонт освещения уличное  /октябрь 2019г</t>
  </si>
  <si>
    <t>Ремонт освещения 3,4п   /ноябрь 2019г</t>
  </si>
  <si>
    <t>Замена стояка с-мы ГВС кв. 21, 68      /ноябрь 2019г</t>
  </si>
  <si>
    <t>Проверка достоверности определения сметной стоимости (АРЦЦ)  /декабрь 2019г</t>
  </si>
  <si>
    <t>Промывка, техобслуживание и поверка счетчика воды  /ноябрь 2019г</t>
  </si>
  <si>
    <t>Год постройки-1987, панельный, количество этажей-9, количество подъездов-4, количество жилых квартир-137, кол-во нежилых помещений-7, общая площадь дома - 8 268,80 кв.м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</si>
</sst>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/>
    <xf numFmtId="4" fontId="2" fillId="0" borderId="0" xfId="0" applyNumberFormat="1" applyFont="1" applyBorder="1" applyAlignme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vertical="top" wrapText="1"/>
    </xf>
    <xf numFmtId="0" fontId="8" fillId="0" borderId="10" xfId="0" applyFont="1" applyBorder="1" applyAlignment="1">
      <alignment vertical="top"/>
    </xf>
    <xf numFmtId="4" fontId="3" fillId="0" borderId="11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8" fillId="0" borderId="14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2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4" fontId="2" fillId="0" borderId="19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7" xfId="0" applyNumberFormat="1" applyFont="1" applyBorder="1" applyAlignment="1">
      <alignment vertical="top"/>
    </xf>
    <xf numFmtId="0" fontId="0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3" fillId="0" borderId="0" xfId="0" applyFont="1"/>
    <xf numFmtId="4" fontId="3" fillId="0" borderId="26" xfId="0" applyNumberFormat="1" applyFont="1" applyBorder="1" applyAlignment="1">
      <alignment vertical="top"/>
    </xf>
    <xf numFmtId="0" fontId="2" fillId="0" borderId="0" xfId="0" applyFont="1" applyAlignment="1"/>
    <xf numFmtId="0" fontId="2" fillId="0" borderId="0" xfId="0" applyFont="1"/>
    <xf numFmtId="4" fontId="2" fillId="0" borderId="0" xfId="0" applyNumberFormat="1" applyFont="1" applyFill="1" applyBorder="1" applyAlignment="1"/>
    <xf numFmtId="4" fontId="3" fillId="0" borderId="30" xfId="0" applyNumberFormat="1" applyFont="1" applyBorder="1" applyAlignment="1">
      <alignment vertical="top"/>
    </xf>
    <xf numFmtId="4" fontId="0" fillId="0" borderId="0" xfId="0" applyNumberFormat="1"/>
    <xf numFmtId="0" fontId="0" fillId="0" borderId="14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/>
    </xf>
    <xf numFmtId="0" fontId="2" fillId="0" borderId="27" xfId="0" applyFont="1" applyBorder="1" applyAlignment="1">
      <alignment wrapText="1"/>
    </xf>
    <xf numFmtId="0" fontId="3" fillId="0" borderId="27" xfId="0" applyFont="1" applyBorder="1" applyAlignment="1">
      <alignment wrapText="1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vertical="top"/>
    </xf>
    <xf numFmtId="0" fontId="5" fillId="0" borderId="0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5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2" fillId="0" borderId="8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9" xfId="0" applyFont="1" applyBorder="1" applyAlignment="1"/>
    <xf numFmtId="0" fontId="5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23" xfId="0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tabSelected="1" zoomScaleNormal="100" workbookViewId="0">
      <selection activeCell="G66" sqref="G66"/>
    </sheetView>
  </sheetViews>
  <sheetFormatPr defaultRowHeight="13.2" x14ac:dyDescent="0.25"/>
  <cols>
    <col min="1" max="1" width="19.44140625" customWidth="1"/>
    <col min="2" max="2" width="28" customWidth="1"/>
    <col min="3" max="3" width="31.77734375" customWidth="1"/>
    <col min="4" max="4" width="21.5546875" customWidth="1"/>
    <col min="9" max="9" width="11.6640625" bestFit="1" customWidth="1"/>
  </cols>
  <sheetData>
    <row r="1" spans="1:10" ht="17.399999999999999" x14ac:dyDescent="0.3">
      <c r="B1" s="54" t="s">
        <v>31</v>
      </c>
      <c r="C1" s="54"/>
      <c r="D1" s="54"/>
      <c r="E1" s="54"/>
      <c r="F1" s="54"/>
      <c r="G1" s="54"/>
      <c r="H1" s="54"/>
      <c r="I1" s="54"/>
      <c r="J1" s="54"/>
    </row>
    <row r="2" spans="1:10" ht="17.399999999999999" x14ac:dyDescent="0.3">
      <c r="B2" s="55" t="s">
        <v>65</v>
      </c>
      <c r="C2" s="55"/>
      <c r="D2" s="55"/>
      <c r="E2" s="55"/>
      <c r="F2" s="55"/>
      <c r="G2" s="55"/>
      <c r="H2" s="55"/>
      <c r="I2" s="55"/>
      <c r="J2" s="55"/>
    </row>
    <row r="3" spans="1:10" s="32" customFormat="1" ht="23.25" customHeight="1" x14ac:dyDescent="0.25">
      <c r="A3" s="59" t="s">
        <v>74</v>
      </c>
      <c r="B3" s="59"/>
      <c r="C3" s="59"/>
      <c r="D3" s="59"/>
    </row>
    <row r="4" spans="1:10" s="5" customFormat="1" ht="18" customHeight="1" x14ac:dyDescent="0.25">
      <c r="B4" s="57" t="s">
        <v>32</v>
      </c>
      <c r="C4" s="57"/>
      <c r="D4" s="6">
        <v>-277185.67</v>
      </c>
    </row>
    <row r="5" spans="1:10" ht="14.25" customHeight="1" x14ac:dyDescent="0.3">
      <c r="B5" s="56" t="s">
        <v>33</v>
      </c>
      <c r="C5" s="56"/>
      <c r="D5" s="56"/>
      <c r="E5" s="56"/>
      <c r="F5" s="56"/>
      <c r="G5" s="56"/>
      <c r="H5" s="56"/>
      <c r="I5" s="56"/>
      <c r="J5" s="56"/>
    </row>
    <row r="6" spans="1:10" s="5" customFormat="1" ht="17.25" customHeight="1" thickBot="1" x14ac:dyDescent="0.3">
      <c r="B6" s="7" t="s">
        <v>34</v>
      </c>
      <c r="D6" s="6">
        <v>-467254.77</v>
      </c>
    </row>
    <row r="7" spans="1:10" ht="27" customHeight="1" thickBot="1" x14ac:dyDescent="0.3">
      <c r="A7" s="62" t="s">
        <v>13</v>
      </c>
      <c r="B7" s="63"/>
      <c r="C7" s="8" t="s">
        <v>14</v>
      </c>
      <c r="D7" s="9" t="s">
        <v>66</v>
      </c>
    </row>
    <row r="8" spans="1:10" s="35" customFormat="1" ht="15.75" customHeight="1" thickBot="1" x14ac:dyDescent="0.35">
      <c r="A8" s="64">
        <v>2054549.18</v>
      </c>
      <c r="B8" s="65"/>
      <c r="C8" s="33">
        <v>2027379</v>
      </c>
      <c r="D8" s="34">
        <f>D6+C8-A8</f>
        <v>-494424.94999999995</v>
      </c>
    </row>
    <row r="9" spans="1:10" s="30" customFormat="1" ht="12.75" customHeight="1" thickBot="1" x14ac:dyDescent="0.3">
      <c r="A9" s="66" t="s">
        <v>12</v>
      </c>
      <c r="B9" s="67"/>
      <c r="C9" s="67"/>
      <c r="D9" s="68"/>
    </row>
    <row r="10" spans="1:10" ht="17.25" customHeight="1" x14ac:dyDescent="0.25">
      <c r="A10" s="10" t="s">
        <v>15</v>
      </c>
      <c r="B10" s="11">
        <v>33056.04</v>
      </c>
      <c r="C10" s="12">
        <v>38048.870000000003</v>
      </c>
      <c r="D10" s="13">
        <f>C10-B10</f>
        <v>4992.8300000000017</v>
      </c>
    </row>
    <row r="11" spans="1:10" ht="16.5" customHeight="1" x14ac:dyDescent="0.25">
      <c r="A11" s="14" t="s">
        <v>16</v>
      </c>
      <c r="B11" s="15">
        <v>6716.84</v>
      </c>
      <c r="C11" s="16">
        <v>7822.24</v>
      </c>
      <c r="D11" s="17">
        <f>C11-B11</f>
        <v>1105.3999999999996</v>
      </c>
    </row>
    <row r="12" spans="1:10" ht="16.5" customHeight="1" x14ac:dyDescent="0.25">
      <c r="A12" s="14" t="s">
        <v>18</v>
      </c>
      <c r="B12" s="15">
        <v>59355.9</v>
      </c>
      <c r="C12" s="16">
        <v>56595.1</v>
      </c>
      <c r="D12" s="17">
        <f>C12-B12</f>
        <v>-2760.8000000000029</v>
      </c>
    </row>
    <row r="13" spans="1:10" ht="17.25" customHeight="1" thickBot="1" x14ac:dyDescent="0.3">
      <c r="A13" s="18" t="s">
        <v>28</v>
      </c>
      <c r="B13" s="19">
        <v>11501.52</v>
      </c>
      <c r="C13" s="20">
        <v>11212.52</v>
      </c>
      <c r="D13" s="21">
        <f>C13-B13</f>
        <v>-289</v>
      </c>
    </row>
    <row r="14" spans="1:10" ht="15.75" customHeight="1" thickBot="1" x14ac:dyDescent="0.3">
      <c r="A14" s="22" t="s">
        <v>17</v>
      </c>
      <c r="B14" s="23">
        <f>SUM(B10:B13)</f>
        <v>110630.3</v>
      </c>
      <c r="C14" s="24">
        <f>SUM(C10:C13)</f>
        <v>113678.73</v>
      </c>
      <c r="D14" s="25">
        <f>SUM(D10:D13)</f>
        <v>3048.4299999999985</v>
      </c>
    </row>
    <row r="15" spans="1:10" ht="15" customHeight="1" x14ac:dyDescent="0.25">
      <c r="B15" s="58" t="s">
        <v>8</v>
      </c>
      <c r="C15" s="58"/>
      <c r="D15" s="3">
        <f>D8+183710.77</f>
        <v>-310714.17999999993</v>
      </c>
    </row>
    <row r="16" spans="1:10" s="31" customFormat="1" ht="21" customHeight="1" thickBot="1" x14ac:dyDescent="0.35">
      <c r="B16" s="38" t="s">
        <v>6</v>
      </c>
    </row>
    <row r="17" spans="1:9" ht="16.5" customHeight="1" x14ac:dyDescent="0.25">
      <c r="A17" s="74" t="s">
        <v>7</v>
      </c>
      <c r="B17" s="72"/>
      <c r="C17" s="72"/>
      <c r="D17" s="13">
        <v>52093.440000000002</v>
      </c>
    </row>
    <row r="18" spans="1:9" ht="15" customHeight="1" x14ac:dyDescent="0.25">
      <c r="A18" s="51" t="s">
        <v>0</v>
      </c>
      <c r="B18" s="43"/>
      <c r="C18" s="43"/>
      <c r="D18" s="17">
        <v>16868.38</v>
      </c>
    </row>
    <row r="19" spans="1:9" ht="15" customHeight="1" x14ac:dyDescent="0.25">
      <c r="A19" s="51" t="s">
        <v>1</v>
      </c>
      <c r="B19" s="43"/>
      <c r="C19" s="43"/>
      <c r="D19" s="17">
        <v>46510.26</v>
      </c>
    </row>
    <row r="20" spans="1:9" ht="15" customHeight="1" x14ac:dyDescent="0.25">
      <c r="A20" s="51" t="s">
        <v>2</v>
      </c>
      <c r="B20" s="43"/>
      <c r="C20" s="43"/>
      <c r="D20" s="17">
        <v>60048.2</v>
      </c>
    </row>
    <row r="21" spans="1:9" ht="15" customHeight="1" x14ac:dyDescent="0.25">
      <c r="A21" s="51" t="s">
        <v>3</v>
      </c>
      <c r="B21" s="43"/>
      <c r="C21" s="43"/>
      <c r="D21" s="17">
        <v>571570.19999999995</v>
      </c>
    </row>
    <row r="22" spans="1:9" ht="15" customHeight="1" x14ac:dyDescent="0.25">
      <c r="A22" s="51" t="s">
        <v>22</v>
      </c>
      <c r="B22" s="43"/>
      <c r="C22" s="43"/>
      <c r="D22" s="17">
        <v>329343.35999999999</v>
      </c>
    </row>
    <row r="23" spans="1:9" ht="26.25" customHeight="1" x14ac:dyDescent="0.25">
      <c r="A23" s="48" t="s">
        <v>24</v>
      </c>
      <c r="B23" s="49"/>
      <c r="C23" s="50"/>
      <c r="D23" s="17">
        <v>12660</v>
      </c>
    </row>
    <row r="24" spans="1:9" ht="15" customHeight="1" x14ac:dyDescent="0.25">
      <c r="A24" s="51" t="s">
        <v>30</v>
      </c>
      <c r="B24" s="43"/>
      <c r="C24" s="43"/>
      <c r="D24" s="17">
        <v>231209.28</v>
      </c>
    </row>
    <row r="25" spans="1:9" ht="15" customHeight="1" x14ac:dyDescent="0.25">
      <c r="A25" s="51" t="s">
        <v>52</v>
      </c>
      <c r="B25" s="43"/>
      <c r="C25" s="43"/>
      <c r="D25" s="17">
        <v>21600</v>
      </c>
    </row>
    <row r="26" spans="1:9" ht="15" customHeight="1" x14ac:dyDescent="0.25">
      <c r="A26" s="51" t="s">
        <v>25</v>
      </c>
      <c r="B26" s="43"/>
      <c r="C26" s="43"/>
      <c r="D26" s="17">
        <v>134645</v>
      </c>
      <c r="I26" s="41"/>
    </row>
    <row r="27" spans="1:9" ht="15" customHeight="1" x14ac:dyDescent="0.25">
      <c r="A27" s="51" t="s">
        <v>23</v>
      </c>
      <c r="B27" s="43"/>
      <c r="C27" s="43"/>
      <c r="D27" s="17">
        <v>23760</v>
      </c>
    </row>
    <row r="28" spans="1:9" ht="15" customHeight="1" thickBot="1" x14ac:dyDescent="0.3">
      <c r="A28" s="52" t="s">
        <v>4</v>
      </c>
      <c r="B28" s="53"/>
      <c r="C28" s="53"/>
      <c r="D28" s="36">
        <v>20273.79</v>
      </c>
    </row>
    <row r="29" spans="1:9" ht="15" customHeight="1" thickBot="1" x14ac:dyDescent="0.3">
      <c r="A29" s="60" t="s">
        <v>5</v>
      </c>
      <c r="B29" s="73"/>
      <c r="C29" s="73"/>
      <c r="D29" s="29">
        <f>SUM(D17:D28)</f>
        <v>1520581.91</v>
      </c>
    </row>
    <row r="30" spans="1:9" ht="38.25" customHeight="1" thickBot="1" x14ac:dyDescent="0.35">
      <c r="A30" s="32"/>
      <c r="B30" s="46" t="s">
        <v>20</v>
      </c>
      <c r="C30" s="47"/>
      <c r="D30" s="47"/>
    </row>
    <row r="31" spans="1:9" ht="15.75" customHeight="1" x14ac:dyDescent="0.25">
      <c r="A31" s="74" t="s">
        <v>10</v>
      </c>
      <c r="B31" s="72"/>
      <c r="C31" s="72"/>
      <c r="D31" s="13">
        <v>33155.54</v>
      </c>
    </row>
    <row r="32" spans="1:9" ht="15.75" customHeight="1" x14ac:dyDescent="0.25">
      <c r="A32" s="51" t="s">
        <v>11</v>
      </c>
      <c r="B32" s="43"/>
      <c r="C32" s="43"/>
      <c r="D32" s="17">
        <v>6717.58</v>
      </c>
    </row>
    <row r="33" spans="1:4" ht="15.75" customHeight="1" x14ac:dyDescent="0.25">
      <c r="A33" s="51" t="s">
        <v>19</v>
      </c>
      <c r="B33" s="43"/>
      <c r="C33" s="43"/>
      <c r="D33" s="17">
        <v>65514.52</v>
      </c>
    </row>
    <row r="34" spans="1:4" ht="15.75" customHeight="1" thickBot="1" x14ac:dyDescent="0.3">
      <c r="A34" s="52" t="s">
        <v>29</v>
      </c>
      <c r="B34" s="53"/>
      <c r="C34" s="53"/>
      <c r="D34" s="26">
        <v>11500.26</v>
      </c>
    </row>
    <row r="35" spans="1:4" ht="15.75" customHeight="1" thickBot="1" x14ac:dyDescent="0.3">
      <c r="A35" s="69" t="s">
        <v>21</v>
      </c>
      <c r="B35" s="70"/>
      <c r="C35" s="70"/>
      <c r="D35" s="27">
        <f>SUM(D31:D34)</f>
        <v>116887.9</v>
      </c>
    </row>
    <row r="36" spans="1:4" s="32" customFormat="1" ht="21.75" customHeight="1" thickBot="1" x14ac:dyDescent="0.35">
      <c r="B36" s="37" t="s">
        <v>26</v>
      </c>
    </row>
    <row r="37" spans="1:4" ht="17.25" customHeight="1" x14ac:dyDescent="0.25">
      <c r="A37" s="71" t="s">
        <v>41</v>
      </c>
      <c r="B37" s="72"/>
      <c r="C37" s="72"/>
      <c r="D37" s="13">
        <v>1150</v>
      </c>
    </row>
    <row r="38" spans="1:4" ht="17.25" customHeight="1" x14ac:dyDescent="0.25">
      <c r="A38" s="44" t="s">
        <v>36</v>
      </c>
      <c r="B38" s="45"/>
      <c r="C38" s="45"/>
      <c r="D38" s="40">
        <v>170.6</v>
      </c>
    </row>
    <row r="39" spans="1:4" ht="15.75" customHeight="1" x14ac:dyDescent="0.25">
      <c r="A39" s="42" t="s">
        <v>37</v>
      </c>
      <c r="B39" s="43"/>
      <c r="C39" s="43"/>
      <c r="D39" s="17">
        <v>1093.5999999999999</v>
      </c>
    </row>
    <row r="40" spans="1:4" ht="15.75" customHeight="1" x14ac:dyDescent="0.25">
      <c r="A40" s="42" t="s">
        <v>38</v>
      </c>
      <c r="B40" s="43"/>
      <c r="C40" s="43"/>
      <c r="D40" s="17">
        <v>1149.8</v>
      </c>
    </row>
    <row r="41" spans="1:4" ht="15.75" customHeight="1" x14ac:dyDescent="0.25">
      <c r="A41" s="42" t="s">
        <v>39</v>
      </c>
      <c r="B41" s="43"/>
      <c r="C41" s="43"/>
      <c r="D41" s="17">
        <v>555.20000000000005</v>
      </c>
    </row>
    <row r="42" spans="1:4" ht="15.75" customHeight="1" x14ac:dyDescent="0.25">
      <c r="A42" s="42" t="s">
        <v>40</v>
      </c>
      <c r="B42" s="43"/>
      <c r="C42" s="43"/>
      <c r="D42" s="17">
        <v>134.9</v>
      </c>
    </row>
    <row r="43" spans="1:4" ht="15.75" customHeight="1" x14ac:dyDescent="0.25">
      <c r="A43" s="42" t="s">
        <v>42</v>
      </c>
      <c r="B43" s="43"/>
      <c r="C43" s="43"/>
      <c r="D43" s="17">
        <v>1596.2</v>
      </c>
    </row>
    <row r="44" spans="1:4" ht="15.75" customHeight="1" x14ac:dyDescent="0.25">
      <c r="A44" s="42" t="s">
        <v>43</v>
      </c>
      <c r="B44" s="43"/>
      <c r="C44" s="43"/>
      <c r="D44" s="17">
        <v>887.5</v>
      </c>
    </row>
    <row r="45" spans="1:4" ht="15.75" customHeight="1" x14ac:dyDescent="0.25">
      <c r="A45" s="42" t="s">
        <v>44</v>
      </c>
      <c r="B45" s="43"/>
      <c r="C45" s="43"/>
      <c r="D45" s="17">
        <v>629.5</v>
      </c>
    </row>
    <row r="46" spans="1:4" ht="15.75" customHeight="1" x14ac:dyDescent="0.25">
      <c r="A46" s="42" t="s">
        <v>45</v>
      </c>
      <c r="B46" s="43"/>
      <c r="C46" s="43"/>
      <c r="D46" s="17">
        <v>2997.6</v>
      </c>
    </row>
    <row r="47" spans="1:4" ht="15.75" customHeight="1" x14ac:dyDescent="0.25">
      <c r="A47" s="42" t="s">
        <v>46</v>
      </c>
      <c r="B47" s="43"/>
      <c r="C47" s="43"/>
      <c r="D47" s="17">
        <v>1133.2</v>
      </c>
    </row>
    <row r="48" spans="1:4" ht="15.75" customHeight="1" x14ac:dyDescent="0.25">
      <c r="A48" s="42" t="s">
        <v>47</v>
      </c>
      <c r="B48" s="43"/>
      <c r="C48" s="43"/>
      <c r="D48" s="17">
        <v>281.39999999999998</v>
      </c>
    </row>
    <row r="49" spans="1:4" ht="15.75" customHeight="1" x14ac:dyDescent="0.25">
      <c r="A49" s="42" t="s">
        <v>48</v>
      </c>
      <c r="B49" s="43"/>
      <c r="C49" s="43"/>
      <c r="D49" s="17">
        <v>2679</v>
      </c>
    </row>
    <row r="50" spans="1:4" ht="15.75" customHeight="1" x14ac:dyDescent="0.25">
      <c r="A50" s="42" t="s">
        <v>49</v>
      </c>
      <c r="B50" s="43"/>
      <c r="C50" s="43"/>
      <c r="D50" s="17">
        <v>2000</v>
      </c>
    </row>
    <row r="51" spans="1:4" ht="15.75" customHeight="1" x14ac:dyDescent="0.25">
      <c r="A51" s="42" t="s">
        <v>50</v>
      </c>
      <c r="B51" s="43"/>
      <c r="C51" s="43"/>
      <c r="D51" s="17">
        <v>1004.1</v>
      </c>
    </row>
    <row r="52" spans="1:4" ht="15.75" customHeight="1" x14ac:dyDescent="0.25">
      <c r="A52" s="42" t="s">
        <v>51</v>
      </c>
      <c r="B52" s="43"/>
      <c r="C52" s="43"/>
      <c r="D52" s="17">
        <v>481.7</v>
      </c>
    </row>
    <row r="53" spans="1:4" ht="15.75" customHeight="1" x14ac:dyDescent="0.25">
      <c r="A53" s="42" t="s">
        <v>53</v>
      </c>
      <c r="B53" s="43"/>
      <c r="C53" s="43"/>
      <c r="D53" s="17">
        <v>776</v>
      </c>
    </row>
    <row r="54" spans="1:4" ht="15.75" customHeight="1" x14ac:dyDescent="0.25">
      <c r="A54" s="42" t="s">
        <v>54</v>
      </c>
      <c r="B54" s="43"/>
      <c r="C54" s="43"/>
      <c r="D54" s="17">
        <v>911.1</v>
      </c>
    </row>
    <row r="55" spans="1:4" ht="15.75" customHeight="1" x14ac:dyDescent="0.25">
      <c r="A55" s="42" t="s">
        <v>55</v>
      </c>
      <c r="B55" s="43"/>
      <c r="C55" s="43"/>
      <c r="D55" s="17">
        <v>541.1</v>
      </c>
    </row>
    <row r="56" spans="1:4" ht="15.75" customHeight="1" x14ac:dyDescent="0.25">
      <c r="A56" s="42" t="s">
        <v>56</v>
      </c>
      <c r="B56" s="43"/>
      <c r="C56" s="43"/>
      <c r="D56" s="17">
        <v>1963.2</v>
      </c>
    </row>
    <row r="57" spans="1:4" ht="15.75" customHeight="1" x14ac:dyDescent="0.25">
      <c r="A57" s="42" t="s">
        <v>57</v>
      </c>
      <c r="B57" s="43"/>
      <c r="C57" s="43"/>
      <c r="D57" s="17">
        <v>851.8</v>
      </c>
    </row>
    <row r="58" spans="1:4" ht="15.75" customHeight="1" x14ac:dyDescent="0.25">
      <c r="A58" s="42" t="s">
        <v>58</v>
      </c>
      <c r="B58" s="43"/>
      <c r="C58" s="43"/>
      <c r="D58" s="17">
        <v>1143.7</v>
      </c>
    </row>
    <row r="59" spans="1:4" ht="15.75" customHeight="1" x14ac:dyDescent="0.25">
      <c r="A59" s="42" t="s">
        <v>59</v>
      </c>
      <c r="B59" s="43"/>
      <c r="C59" s="43"/>
      <c r="D59" s="17">
        <v>2247.1999999999998</v>
      </c>
    </row>
    <row r="60" spans="1:4" ht="15.75" customHeight="1" x14ac:dyDescent="0.25">
      <c r="A60" s="42" t="s">
        <v>60</v>
      </c>
      <c r="B60" s="43"/>
      <c r="C60" s="43"/>
      <c r="D60" s="17">
        <f>2816.6+685.7</f>
        <v>3502.3</v>
      </c>
    </row>
    <row r="61" spans="1:4" ht="15.75" customHeight="1" x14ac:dyDescent="0.25">
      <c r="A61" s="42" t="s">
        <v>61</v>
      </c>
      <c r="B61" s="43"/>
      <c r="C61" s="43"/>
      <c r="D61" s="17">
        <v>806.7</v>
      </c>
    </row>
    <row r="62" spans="1:4" ht="15.75" customHeight="1" x14ac:dyDescent="0.25">
      <c r="A62" s="42" t="s">
        <v>62</v>
      </c>
      <c r="B62" s="43"/>
      <c r="C62" s="43"/>
      <c r="D62" s="17">
        <v>124409.92</v>
      </c>
    </row>
    <row r="63" spans="1:4" ht="30" customHeight="1" x14ac:dyDescent="0.25">
      <c r="A63" s="42" t="s">
        <v>63</v>
      </c>
      <c r="B63" s="43"/>
      <c r="C63" s="43"/>
      <c r="D63" s="17">
        <v>133875</v>
      </c>
    </row>
    <row r="64" spans="1:4" ht="15.75" customHeight="1" x14ac:dyDescent="0.25">
      <c r="A64" s="42" t="s">
        <v>64</v>
      </c>
      <c r="B64" s="43"/>
      <c r="C64" s="43"/>
      <c r="D64" s="17">
        <v>3030.1</v>
      </c>
    </row>
    <row r="65" spans="1:4" ht="15.75" customHeight="1" x14ac:dyDescent="0.25">
      <c r="A65" s="42" t="s">
        <v>68</v>
      </c>
      <c r="B65" s="43"/>
      <c r="C65" s="43"/>
      <c r="D65" s="17">
        <v>637.1</v>
      </c>
    </row>
    <row r="66" spans="1:4" ht="15.75" customHeight="1" x14ac:dyDescent="0.25">
      <c r="A66" s="42" t="s">
        <v>69</v>
      </c>
      <c r="B66" s="43"/>
      <c r="C66" s="43"/>
      <c r="D66" s="17">
        <v>821.1</v>
      </c>
    </row>
    <row r="67" spans="1:4" ht="15.75" customHeight="1" x14ac:dyDescent="0.25">
      <c r="A67" s="42" t="s">
        <v>70</v>
      </c>
      <c r="B67" s="43"/>
      <c r="C67" s="43"/>
      <c r="D67" s="17">
        <f>197.9+133.9</f>
        <v>331.8</v>
      </c>
    </row>
    <row r="68" spans="1:4" ht="15.75" customHeight="1" x14ac:dyDescent="0.25">
      <c r="A68" s="42" t="s">
        <v>71</v>
      </c>
      <c r="B68" s="43"/>
      <c r="C68" s="43"/>
      <c r="D68" s="17">
        <f>2830.5+572.7</f>
        <v>3403.2</v>
      </c>
    </row>
    <row r="69" spans="1:4" ht="15.75" customHeight="1" x14ac:dyDescent="0.25">
      <c r="A69" s="42" t="s">
        <v>73</v>
      </c>
      <c r="B69" s="43"/>
      <c r="C69" s="43"/>
      <c r="D69" s="17">
        <f>544.7+1462.5</f>
        <v>2007.2</v>
      </c>
    </row>
    <row r="70" spans="1:4" ht="15.75" customHeight="1" thickBot="1" x14ac:dyDescent="0.3">
      <c r="A70" s="42" t="s">
        <v>72</v>
      </c>
      <c r="B70" s="43"/>
      <c r="C70" s="43"/>
      <c r="D70" s="17">
        <v>10000</v>
      </c>
    </row>
    <row r="71" spans="1:4" ht="15.75" hidden="1" customHeight="1" x14ac:dyDescent="0.25">
      <c r="A71" s="42"/>
      <c r="B71" s="43"/>
      <c r="C71" s="43"/>
      <c r="D71" s="17"/>
    </row>
    <row r="72" spans="1:4" ht="15.75" hidden="1" customHeight="1" x14ac:dyDescent="0.25">
      <c r="A72" s="42"/>
      <c r="B72" s="43"/>
      <c r="C72" s="43"/>
      <c r="D72" s="17"/>
    </row>
    <row r="73" spans="1:4" ht="15.75" hidden="1" customHeight="1" thickBot="1" x14ac:dyDescent="0.3">
      <c r="A73" s="42"/>
      <c r="B73" s="43"/>
      <c r="C73" s="43"/>
      <c r="D73" s="17"/>
    </row>
    <row r="74" spans="1:4" ht="15.75" customHeight="1" thickBot="1" x14ac:dyDescent="0.3">
      <c r="A74" s="60" t="s">
        <v>27</v>
      </c>
      <c r="B74" s="61"/>
      <c r="C74" s="61"/>
      <c r="D74" s="29">
        <f>SUM(D37:D73)</f>
        <v>309202.81999999995</v>
      </c>
    </row>
    <row r="75" spans="1:4" s="5" customFormat="1" ht="18.75" customHeight="1" x14ac:dyDescent="0.3">
      <c r="B75" s="37" t="s">
        <v>9</v>
      </c>
      <c r="C75" s="1"/>
      <c r="D75" s="39">
        <f>D29+D35+D74</f>
        <v>1946672.63</v>
      </c>
    </row>
    <row r="76" spans="1:4" s="5" customFormat="1" ht="14.25" customHeight="1" x14ac:dyDescent="0.25">
      <c r="B76" s="28" t="s">
        <v>35</v>
      </c>
      <c r="D76" s="6">
        <f>C8-D75</f>
        <v>80706.370000000112</v>
      </c>
    </row>
    <row r="77" spans="1:4" ht="15" customHeight="1" x14ac:dyDescent="0.3">
      <c r="B77" s="4" t="s">
        <v>67</v>
      </c>
      <c r="C77" s="1"/>
      <c r="D77" s="2">
        <f>D4+D76</f>
        <v>-196479.29999999987</v>
      </c>
    </row>
  </sheetData>
  <mergeCells count="66">
    <mergeCell ref="A65:C65"/>
    <mergeCell ref="A66:C66"/>
    <mergeCell ref="A67:C67"/>
    <mergeCell ref="A72:C72"/>
    <mergeCell ref="A73:C73"/>
    <mergeCell ref="A68:C68"/>
    <mergeCell ref="A70:C70"/>
    <mergeCell ref="A71:C71"/>
    <mergeCell ref="A69:C69"/>
    <mergeCell ref="A63:C63"/>
    <mergeCell ref="A64:C64"/>
    <mergeCell ref="A52:C52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48:C48"/>
    <mergeCell ref="A49:C49"/>
    <mergeCell ref="A50:C50"/>
    <mergeCell ref="A51:C51"/>
    <mergeCell ref="A53:C53"/>
    <mergeCell ref="A43:C43"/>
    <mergeCell ref="A44:C44"/>
    <mergeCell ref="A45:C45"/>
    <mergeCell ref="A46:C46"/>
    <mergeCell ref="A47:C47"/>
    <mergeCell ref="A74:C74"/>
    <mergeCell ref="A7:B7"/>
    <mergeCell ref="A8:B8"/>
    <mergeCell ref="A9:D9"/>
    <mergeCell ref="A35:C35"/>
    <mergeCell ref="A37:C37"/>
    <mergeCell ref="A28:C28"/>
    <mergeCell ref="A29:C29"/>
    <mergeCell ref="A31:C31"/>
    <mergeCell ref="A32:C32"/>
    <mergeCell ref="A33:C33"/>
    <mergeCell ref="A17:C17"/>
    <mergeCell ref="A18:C18"/>
    <mergeCell ref="A19:C19"/>
    <mergeCell ref="A27:C27"/>
    <mergeCell ref="A39:C39"/>
    <mergeCell ref="A23:C23"/>
    <mergeCell ref="A25:C25"/>
    <mergeCell ref="A34:C34"/>
    <mergeCell ref="B1:J1"/>
    <mergeCell ref="B2:J2"/>
    <mergeCell ref="B5:J5"/>
    <mergeCell ref="B4:C4"/>
    <mergeCell ref="B15:C15"/>
    <mergeCell ref="A3:D3"/>
    <mergeCell ref="A20:C20"/>
    <mergeCell ref="A21:C21"/>
    <mergeCell ref="A22:C22"/>
    <mergeCell ref="A24:C24"/>
    <mergeCell ref="A26:C26"/>
    <mergeCell ref="A41:C41"/>
    <mergeCell ref="A40:C40"/>
    <mergeCell ref="A42:C42"/>
    <mergeCell ref="A38:C38"/>
    <mergeCell ref="B30:D3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2020-03-20T07:04:52Z</cp:lastPrinted>
  <dcterms:created xsi:type="dcterms:W3CDTF">2012-01-24T09:54:37Z</dcterms:created>
  <dcterms:modified xsi:type="dcterms:W3CDTF">2020-03-25T03:06:52Z</dcterms:modified>
</cp:coreProperties>
</file>