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71" i="1" l="1"/>
  <c r="E67" i="1" l="1"/>
  <c r="E62" i="1" l="1"/>
  <c r="E61" i="1"/>
  <c r="E55" i="1" l="1"/>
  <c r="E52" i="1" l="1"/>
  <c r="E51" i="1" l="1"/>
  <c r="E30" i="1" l="1"/>
  <c r="E12" i="1" l="1"/>
  <c r="E13" i="1"/>
  <c r="E14" i="1"/>
  <c r="E11" i="1"/>
  <c r="E7" i="1"/>
  <c r="E9" i="1" s="1"/>
  <c r="D15" i="1"/>
  <c r="C15" i="1"/>
  <c r="B15" i="1"/>
  <c r="E96" i="1" l="1"/>
  <c r="E36" i="1" l="1"/>
  <c r="E15" i="1" l="1"/>
  <c r="E98" i="1"/>
  <c r="E99" i="1" l="1"/>
  <c r="E100" i="1" s="1"/>
</calcChain>
</file>

<file path=xl/sharedStrings.xml><?xml version="1.0" encoding="utf-8"?>
<sst xmlns="http://schemas.openxmlformats.org/spreadsheetml/2006/main" count="78" uniqueCount="78">
  <si>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</si>
  <si>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</si>
  <si>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</si>
  <si>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</si>
  <si>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</si>
  <si>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</si>
  <si>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</si>
  <si>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</si>
  <si>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</si>
  <si>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</si>
  <si>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</si>
  <si>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</si>
  <si>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</si>
  <si>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</si>
  <si>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</si>
  <si>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</si>
  <si>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ОТЧЕТ по дому УДАРНАЯ,  92/1</t>
  </si>
  <si>
    <t>4. Расходы на коммунальные ресурсы, используемые в целях содержания общего имущества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</si>
  <si>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</si>
  <si>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</si>
  <si>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</si>
  <si>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</si>
  <si>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</si>
  <si>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</si>
  <si>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</si>
  <si>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</si>
  <si>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</si>
  <si>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</si>
  <si>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</si>
  <si>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Год постройки-1993, панельный, количество этажей-9, количество подъездов-4, количество лифтов-4, количество квартир-144, общая площадь - 7891,80, кол-во зарегистрированных-314</t>
  </si>
  <si>
    <t xml:space="preserve">Периодическое техническое освидетельствование лифтов </t>
  </si>
  <si>
    <t>Вознаграждение совета МКД</t>
  </si>
  <si>
    <t>Налоги с вознаграждения совета МКД</t>
  </si>
  <si>
    <t>1. Средства на счете дома на 01.01.2025г.</t>
  </si>
  <si>
    <t>2. Начисления и поступления за 2025 год</t>
  </si>
  <si>
    <t>Входящее сальдо по оплате на 01.01.2025г.</t>
  </si>
  <si>
    <t xml:space="preserve">7. Накопительный счет за 2025 год                                </t>
  </si>
  <si>
    <t xml:space="preserve">Корректировка задолженности </t>
  </si>
  <si>
    <t>Ремонт системы отопления кв.68  /январь 2025г</t>
  </si>
  <si>
    <t>Ремонт мусоропровода   /январь 2025г</t>
  </si>
  <si>
    <t>Установка ящика для показаний  /февраль 2025г</t>
  </si>
  <si>
    <t>Ремонт освещения в подвале  /февраль 2025г</t>
  </si>
  <si>
    <t>Ремонт системы ГВС в подъезде № 2   /февраль 2025г</t>
  </si>
  <si>
    <t>Ремонт освещения  кв.39,40  /март 2025г</t>
  </si>
  <si>
    <t>Ремонт мусорного бака  /март 2025г</t>
  </si>
  <si>
    <t>Страхование лифтов  /февраль 2025г</t>
  </si>
  <si>
    <t>Ремонт ограждения  /апрель 2025г</t>
  </si>
  <si>
    <t>Погрузка и вывоз мусора с придомовой территории /апрель 2025г</t>
  </si>
  <si>
    <t>Замена канализации кв.56  /май 2025г</t>
  </si>
  <si>
    <t>Ремонт подъездного освещения 4п  /май, июнь 2025г</t>
  </si>
  <si>
    <t>Завоз песка в песочницу  /май 2025г</t>
  </si>
  <si>
    <t>Поверка счетчика ОДПУ т/эн  /апрель 2025г</t>
  </si>
  <si>
    <t>Ремонт мусорной камеры 3п  /июль 2025г</t>
  </si>
  <si>
    <t>Подготовка подъезда к ремонту 3п  /июнь, июль 2025г</t>
  </si>
  <si>
    <t>Тариф на тех/содерж-29,50, СОИ-факт</t>
  </si>
  <si>
    <t>Ремонт подъездного освещения 3п  /август 2025г</t>
  </si>
  <si>
    <t>Услуга по выкату и перемещению контейнеров с отходами</t>
  </si>
  <si>
    <t>Услуга по установке ручки  /июль 2025г</t>
  </si>
  <si>
    <t>Опиловка, погрузка и вывоз деревьев  /сентябрь 2025г</t>
  </si>
  <si>
    <t>Ремонт подъездного отопления 3п  /сентябрь 2025г</t>
  </si>
  <si>
    <t>Ремонт уличного освещения 3п  /сентябрь 2025г</t>
  </si>
  <si>
    <t>Установка п/ящиков, информ щита  3п  /сентябрь 2025г</t>
  </si>
  <si>
    <t>за    2025 год</t>
  </si>
  <si>
    <t>Задолженность на 01.01.2026г.</t>
  </si>
  <si>
    <t>Откорректированная задолженность на 01.01.2026г.</t>
  </si>
  <si>
    <t>Ремонт аварийного участка стояка ГВС кв.44  /сентябрь 2025г</t>
  </si>
  <si>
    <t xml:space="preserve">8. Средства на счете дома на 01.01.2026г.    </t>
  </si>
  <si>
    <t>Утепление наружных фасадных плит МКД кв.10  /ноябрь 2025г</t>
  </si>
  <si>
    <t>Ремонт межпанельных швов кв.101  /ноябрь 2025г</t>
  </si>
  <si>
    <t>Ремонт освещения 1п  /октябрь 2025г</t>
  </si>
  <si>
    <t>Установка тамбурной двери и доводчика 3п /октябрь 2025г</t>
  </si>
  <si>
    <t>Закрашивание вандальных надписей  /октябрь 2025г</t>
  </si>
  <si>
    <t>Ремонт подъезда № 3  /октябрь 2025г</t>
  </si>
  <si>
    <t>Ремонт подъездного и уличного освещения  3,4п  /ноябрь 2025г</t>
  </si>
  <si>
    <t>Ремонт мусорного бака 2п    /ноябрь 2025г</t>
  </si>
  <si>
    <t>Ремонт тамбурных дверей 2,3п  /декабрь 2025г</t>
  </si>
  <si>
    <t>Ремонт подъездного освещения 3п  /декабрь 2025г</t>
  </si>
  <si>
    <t>Ремонт мусорного бака 4п /декабрь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</si>
</sst>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30" xfId="0" applyFont="1" applyBorder="1" applyAlignment="1">
      <alignment horizontal="left" vertical="top"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/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4" fillId="0" borderId="8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4" fontId="0" fillId="0" borderId="18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4" fontId="4" fillId="0" borderId="20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4" fontId="6" fillId="0" borderId="0" xfId="0" applyNumberFormat="1" applyFont="1" applyFill="1" applyBorder="1" applyAlignment="1"/>
    <xf numFmtId="4" fontId="4" fillId="0" borderId="30" xfId="0" applyNumberFormat="1" applyFont="1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1" xfId="0" applyFont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5" xfId="0" applyBorder="1" applyAlignment="1">
      <alignment vertical="top"/>
    </xf>
    <xf numFmtId="4" fontId="4" fillId="0" borderId="35" xfId="0" applyNumberFormat="1" applyFont="1" applyBorder="1" applyAlignment="1">
      <alignment horizontal="right" vertical="top"/>
    </xf>
    <xf numFmtId="4" fontId="4" fillId="0" borderId="29" xfId="0" applyNumberFormat="1" applyFont="1" applyBorder="1" applyAlignment="1">
      <alignment horizontal="right" vertical="top"/>
    </xf>
    <xf numFmtId="4" fontId="4" fillId="0" borderId="36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topLeftCell="A65" zoomScaleNormal="100" workbookViewId="0">
      <selection activeCell="E34" sqref="E34"/>
    </sheetView>
  </sheetViews>
  <sheetFormatPr defaultRowHeight="13.2" x14ac:dyDescent="0.25"/>
  <cols>
    <col min="1" max="1" width="15.5546875" customWidth="1"/>
    <col min="2" max="2" width="19.6640625" customWidth="1"/>
    <col min="3" max="3" width="23.109375" customWidth="1"/>
    <col min="4" max="4" width="31.33203125" customWidth="1"/>
    <col min="5" max="5" width="38.44140625" customWidth="1"/>
  </cols>
  <sheetData>
    <row r="1" spans="1:11" ht="17.399999999999999" x14ac:dyDescent="0.3">
      <c r="B1" s="44" t="s">
        <v>16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5" t="s">
        <v>62</v>
      </c>
      <c r="C2" s="13"/>
      <c r="D2" s="9"/>
      <c r="E2" s="9"/>
      <c r="F2" s="9"/>
      <c r="G2" s="9"/>
      <c r="H2" s="9"/>
      <c r="I2" s="9"/>
      <c r="J2" s="9"/>
      <c r="K2" s="9"/>
    </row>
    <row r="3" spans="1:11" ht="25.2" customHeight="1" thickBot="1" x14ac:dyDescent="0.35">
      <c r="A3" s="62" t="s">
        <v>29</v>
      </c>
      <c r="B3" s="62"/>
      <c r="C3" s="62"/>
      <c r="D3" s="63"/>
      <c r="E3" s="14" t="s">
        <v>54</v>
      </c>
      <c r="F3" s="6"/>
      <c r="G3" s="6"/>
      <c r="H3" s="6"/>
      <c r="I3" s="6"/>
      <c r="J3" s="6"/>
      <c r="K3" s="6"/>
    </row>
    <row r="4" spans="1:11" ht="18.600000000000001" customHeight="1" x14ac:dyDescent="0.25">
      <c r="B4" s="75" t="s">
        <v>33</v>
      </c>
      <c r="C4" s="75"/>
      <c r="D4" s="75"/>
      <c r="E4" s="15">
        <v>-238441.15</v>
      </c>
    </row>
    <row r="5" spans="1:11" ht="16.2" thickBot="1" x14ac:dyDescent="0.35">
      <c r="B5" s="42" t="s">
        <v>34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27" t="s">
        <v>35</v>
      </c>
      <c r="C6" s="28" t="s">
        <v>8</v>
      </c>
      <c r="D6" s="28" t="s">
        <v>9</v>
      </c>
      <c r="E6" s="29" t="s">
        <v>63</v>
      </c>
      <c r="F6" s="10"/>
      <c r="G6" s="10"/>
      <c r="H6" s="10"/>
      <c r="I6" s="10"/>
      <c r="J6" s="10"/>
      <c r="K6" s="10"/>
    </row>
    <row r="7" spans="1:11" ht="16.2" customHeight="1" thickBot="1" x14ac:dyDescent="0.35">
      <c r="B7" s="30">
        <v>-840495.57</v>
      </c>
      <c r="C7" s="31">
        <v>3058706.27</v>
      </c>
      <c r="D7" s="31">
        <v>2988281.54</v>
      </c>
      <c r="E7" s="32">
        <f>D7-C7+B7</f>
        <v>-910920.29999999993</v>
      </c>
      <c r="F7" s="10"/>
      <c r="G7" s="10"/>
      <c r="H7" s="10"/>
      <c r="I7" s="10"/>
      <c r="J7" s="10"/>
      <c r="K7" s="10"/>
    </row>
    <row r="8" spans="1:11" ht="16.2" customHeight="1" thickBot="1" x14ac:dyDescent="0.35">
      <c r="B8" s="83" t="s">
        <v>37</v>
      </c>
      <c r="C8" s="84"/>
      <c r="D8" s="85"/>
      <c r="E8" s="50">
        <v>47060.15</v>
      </c>
      <c r="F8" s="10"/>
      <c r="G8" s="10"/>
      <c r="H8" s="10"/>
      <c r="I8" s="10"/>
      <c r="J8" s="10"/>
      <c r="K8" s="10"/>
    </row>
    <row r="9" spans="1:11" ht="16.2" customHeight="1" thickBot="1" x14ac:dyDescent="0.35">
      <c r="B9" s="83" t="s">
        <v>64</v>
      </c>
      <c r="C9" s="84"/>
      <c r="D9" s="85"/>
      <c r="E9" s="50">
        <f>E7+E8</f>
        <v>-863860.14999999991</v>
      </c>
      <c r="F9" s="10"/>
      <c r="G9" s="10"/>
      <c r="H9" s="10"/>
      <c r="I9" s="10"/>
      <c r="J9" s="10"/>
      <c r="K9" s="10"/>
    </row>
    <row r="10" spans="1:11" ht="10.199999999999999" customHeight="1" thickBot="1" x14ac:dyDescent="0.3">
      <c r="A10" s="66" t="s">
        <v>7</v>
      </c>
      <c r="B10" s="67"/>
      <c r="C10" s="67"/>
      <c r="D10" s="67"/>
      <c r="E10" s="68"/>
    </row>
    <row r="11" spans="1:11" ht="15.6" customHeight="1" x14ac:dyDescent="0.25">
      <c r="A11" s="1" t="s">
        <v>10</v>
      </c>
      <c r="B11" s="17">
        <v>-20409.14</v>
      </c>
      <c r="C11" s="17">
        <v>46578.46</v>
      </c>
      <c r="D11" s="18">
        <v>25643.81</v>
      </c>
      <c r="E11" s="33">
        <f>D11-C11+B11</f>
        <v>-41343.789999999994</v>
      </c>
    </row>
    <row r="12" spans="1:11" ht="14.4" customHeight="1" x14ac:dyDescent="0.25">
      <c r="A12" s="2" t="s">
        <v>11</v>
      </c>
      <c r="B12" s="20">
        <v>-3324.04</v>
      </c>
      <c r="C12" s="20">
        <v>9975.1200000000008</v>
      </c>
      <c r="D12" s="21">
        <v>10086.629999999999</v>
      </c>
      <c r="E12" s="22">
        <f t="shared" ref="E12:E14" si="0">D12-C12+B12</f>
        <v>-3212.5300000000016</v>
      </c>
    </row>
    <row r="13" spans="1:11" ht="15" customHeight="1" x14ac:dyDescent="0.25">
      <c r="A13" s="2" t="s">
        <v>13</v>
      </c>
      <c r="B13" s="20">
        <v>-31966.87</v>
      </c>
      <c r="C13" s="20">
        <v>108209.17</v>
      </c>
      <c r="D13" s="21">
        <v>90853.91</v>
      </c>
      <c r="E13" s="22">
        <f t="shared" si="0"/>
        <v>-49322.12999999999</v>
      </c>
    </row>
    <row r="14" spans="1:11" ht="15" customHeight="1" thickBot="1" x14ac:dyDescent="0.3">
      <c r="A14" s="3" t="s">
        <v>15</v>
      </c>
      <c r="B14" s="23">
        <v>461.02</v>
      </c>
      <c r="C14" s="23">
        <v>13283.88</v>
      </c>
      <c r="D14" s="24">
        <v>9749.18</v>
      </c>
      <c r="E14" s="43">
        <f t="shared" si="0"/>
        <v>-3073.6799999999989</v>
      </c>
    </row>
    <row r="15" spans="1:11" ht="14.4" customHeight="1" thickBot="1" x14ac:dyDescent="0.3">
      <c r="A15" s="4" t="s">
        <v>12</v>
      </c>
      <c r="B15" s="46">
        <f>SUM(B11:B14)</f>
        <v>-55239.030000000006</v>
      </c>
      <c r="C15" s="46">
        <f>SUM(C11:C14)</f>
        <v>178046.63</v>
      </c>
      <c r="D15" s="47">
        <f>SUM(D11:D14)</f>
        <v>136333.53</v>
      </c>
      <c r="E15" s="48">
        <f>SUM(E11:E14)</f>
        <v>-96952.129999999976</v>
      </c>
    </row>
    <row r="16" spans="1:11" s="5" customFormat="1" ht="15.6" customHeight="1" x14ac:dyDescent="0.25">
      <c r="B16" s="76" t="s">
        <v>4</v>
      </c>
      <c r="C16" s="76"/>
      <c r="D16" s="76"/>
      <c r="E16" s="25">
        <f>D7-C7+B7+310437.53</f>
        <v>-600482.7699999999</v>
      </c>
    </row>
    <row r="17" spans="1:5" s="5" customFormat="1" ht="16.95" customHeight="1" thickBot="1" x14ac:dyDescent="0.3">
      <c r="B17" s="26" t="s">
        <v>2</v>
      </c>
      <c r="C17" s="11"/>
    </row>
    <row r="18" spans="1:5" ht="15" customHeight="1" x14ac:dyDescent="0.25">
      <c r="A18" s="73" t="s">
        <v>18</v>
      </c>
      <c r="B18" s="72"/>
      <c r="C18" s="72"/>
      <c r="D18" s="72"/>
      <c r="E18" s="19">
        <v>56820.959999999999</v>
      </c>
    </row>
    <row r="19" spans="1:5" ht="15.75" customHeight="1" x14ac:dyDescent="0.25">
      <c r="A19" s="74" t="s">
        <v>19</v>
      </c>
      <c r="B19" s="58"/>
      <c r="C19" s="58"/>
      <c r="D19" s="58"/>
      <c r="E19" s="22">
        <v>18703.57</v>
      </c>
    </row>
    <row r="20" spans="1:5" ht="15.75" customHeight="1" x14ac:dyDescent="0.25">
      <c r="A20" s="74" t="s">
        <v>20</v>
      </c>
      <c r="B20" s="58"/>
      <c r="C20" s="58"/>
      <c r="D20" s="58"/>
      <c r="E20" s="22">
        <v>78354.62</v>
      </c>
    </row>
    <row r="21" spans="1:5" ht="14.25" customHeight="1" x14ac:dyDescent="0.25">
      <c r="A21" s="74" t="s">
        <v>0</v>
      </c>
      <c r="B21" s="58"/>
      <c r="C21" s="58"/>
      <c r="D21" s="58"/>
      <c r="E21" s="22">
        <v>89027.45</v>
      </c>
    </row>
    <row r="22" spans="1:5" ht="15.75" customHeight="1" x14ac:dyDescent="0.25">
      <c r="A22" s="74" t="s">
        <v>21</v>
      </c>
      <c r="B22" s="58"/>
      <c r="C22" s="58"/>
      <c r="D22" s="58"/>
      <c r="E22" s="22">
        <v>1022777.28</v>
      </c>
    </row>
    <row r="23" spans="1:5" ht="15" customHeight="1" x14ac:dyDescent="0.25">
      <c r="A23" s="57" t="s">
        <v>22</v>
      </c>
      <c r="B23" s="58"/>
      <c r="C23" s="58"/>
      <c r="D23" s="58"/>
      <c r="E23" s="22">
        <v>403611.72</v>
      </c>
    </row>
    <row r="24" spans="1:5" x14ac:dyDescent="0.25">
      <c r="A24" s="57" t="s">
        <v>30</v>
      </c>
      <c r="B24" s="58"/>
      <c r="C24" s="58"/>
      <c r="D24" s="58"/>
      <c r="E24" s="22">
        <v>15600</v>
      </c>
    </row>
    <row r="25" spans="1:5" x14ac:dyDescent="0.25">
      <c r="A25" s="57" t="s">
        <v>56</v>
      </c>
      <c r="B25" s="58"/>
      <c r="C25" s="58"/>
      <c r="D25" s="58"/>
      <c r="E25" s="22">
        <v>50400</v>
      </c>
    </row>
    <row r="26" spans="1:5" x14ac:dyDescent="0.25">
      <c r="A26" s="74" t="s">
        <v>23</v>
      </c>
      <c r="B26" s="58"/>
      <c r="C26" s="58"/>
      <c r="D26" s="58"/>
      <c r="E26" s="22">
        <v>387329.54</v>
      </c>
    </row>
    <row r="27" spans="1:5" ht="15.75" customHeight="1" x14ac:dyDescent="0.25">
      <c r="A27" s="74" t="s">
        <v>31</v>
      </c>
      <c r="B27" s="58"/>
      <c r="C27" s="58"/>
      <c r="D27" s="58"/>
      <c r="E27" s="22">
        <v>135789.84</v>
      </c>
    </row>
    <row r="28" spans="1:5" ht="15.75" customHeight="1" x14ac:dyDescent="0.25">
      <c r="A28" s="81" t="s">
        <v>32</v>
      </c>
      <c r="B28" s="82"/>
      <c r="C28" s="82"/>
      <c r="D28" s="82"/>
      <c r="E28" s="22">
        <v>20291</v>
      </c>
    </row>
    <row r="29" spans="1:5" ht="15.75" customHeight="1" thickBot="1" x14ac:dyDescent="0.3">
      <c r="A29" s="81" t="s">
        <v>24</v>
      </c>
      <c r="B29" s="82"/>
      <c r="C29" s="82"/>
      <c r="D29" s="82"/>
      <c r="E29" s="22">
        <v>12000</v>
      </c>
    </row>
    <row r="30" spans="1:5" ht="17.25" customHeight="1" thickBot="1" x14ac:dyDescent="0.3">
      <c r="A30" s="64" t="s">
        <v>1</v>
      </c>
      <c r="B30" s="65"/>
      <c r="C30" s="65"/>
      <c r="D30" s="65"/>
      <c r="E30" s="35">
        <f>SUM(E18:E29)</f>
        <v>2290705.9799999995</v>
      </c>
    </row>
    <row r="31" spans="1:5" ht="31.2" customHeight="1" thickBot="1" x14ac:dyDescent="0.3">
      <c r="B31" s="79" t="s">
        <v>17</v>
      </c>
      <c r="C31" s="79"/>
      <c r="D31" s="80"/>
      <c r="E31" s="80"/>
    </row>
    <row r="32" spans="1:5" ht="15" customHeight="1" x14ac:dyDescent="0.25">
      <c r="A32" s="73" t="s">
        <v>25</v>
      </c>
      <c r="B32" s="72"/>
      <c r="C32" s="72"/>
      <c r="D32" s="72"/>
      <c r="E32" s="19">
        <v>46202.91</v>
      </c>
    </row>
    <row r="33" spans="1:5" ht="14.4" customHeight="1" x14ac:dyDescent="0.25">
      <c r="A33" s="74" t="s">
        <v>26</v>
      </c>
      <c r="B33" s="58"/>
      <c r="C33" s="58"/>
      <c r="D33" s="58"/>
      <c r="E33" s="22">
        <v>14962.38</v>
      </c>
    </row>
    <row r="34" spans="1:5" ht="15" customHeight="1" x14ac:dyDescent="0.25">
      <c r="A34" s="74" t="s">
        <v>27</v>
      </c>
      <c r="B34" s="58"/>
      <c r="C34" s="58"/>
      <c r="D34" s="58"/>
      <c r="E34" s="22">
        <v>115114.46</v>
      </c>
    </row>
    <row r="35" spans="1:5" ht="15.75" customHeight="1" thickBot="1" x14ac:dyDescent="0.3">
      <c r="A35" s="77" t="s">
        <v>28</v>
      </c>
      <c r="B35" s="78"/>
      <c r="C35" s="78"/>
      <c r="D35" s="78"/>
      <c r="E35" s="36">
        <v>13359.03</v>
      </c>
    </row>
    <row r="36" spans="1:5" ht="15.75" customHeight="1" thickBot="1" x14ac:dyDescent="0.3">
      <c r="A36" s="69" t="s">
        <v>14</v>
      </c>
      <c r="B36" s="70"/>
      <c r="C36" s="70"/>
      <c r="D36" s="70"/>
      <c r="E36" s="37">
        <f>SUM(E32:E35)</f>
        <v>189638.78</v>
      </c>
    </row>
    <row r="37" spans="1:5" s="5" customFormat="1" ht="18.600000000000001" customHeight="1" thickBot="1" x14ac:dyDescent="0.3">
      <c r="B37" s="26" t="s">
        <v>5</v>
      </c>
      <c r="C37" s="11"/>
    </row>
    <row r="38" spans="1:5" ht="16.95" customHeight="1" x14ac:dyDescent="0.25">
      <c r="A38" s="71" t="s">
        <v>38</v>
      </c>
      <c r="B38" s="72"/>
      <c r="C38" s="72"/>
      <c r="D38" s="72"/>
      <c r="E38" s="19">
        <v>9919.2000000000007</v>
      </c>
    </row>
    <row r="39" spans="1:5" ht="15" customHeight="1" x14ac:dyDescent="0.25">
      <c r="A39" s="57" t="s">
        <v>39</v>
      </c>
      <c r="B39" s="58"/>
      <c r="C39" s="58"/>
      <c r="D39" s="58"/>
      <c r="E39" s="22">
        <v>2370.6999999999998</v>
      </c>
    </row>
    <row r="40" spans="1:5" ht="15" customHeight="1" x14ac:dyDescent="0.25">
      <c r="A40" s="57" t="s">
        <v>40</v>
      </c>
      <c r="B40" s="58"/>
      <c r="C40" s="58"/>
      <c r="D40" s="58"/>
      <c r="E40" s="22">
        <v>585.9</v>
      </c>
    </row>
    <row r="41" spans="1:5" ht="15" customHeight="1" x14ac:dyDescent="0.25">
      <c r="A41" s="57" t="s">
        <v>41</v>
      </c>
      <c r="B41" s="58"/>
      <c r="C41" s="58"/>
      <c r="D41" s="58"/>
      <c r="E41" s="22">
        <v>734.1</v>
      </c>
    </row>
    <row r="42" spans="1:5" ht="15" customHeight="1" x14ac:dyDescent="0.25">
      <c r="A42" s="54" t="s">
        <v>45</v>
      </c>
      <c r="B42" s="55"/>
      <c r="C42" s="55"/>
      <c r="D42" s="56"/>
      <c r="E42" s="22">
        <v>1040</v>
      </c>
    </row>
    <row r="43" spans="1:5" ht="15" customHeight="1" x14ac:dyDescent="0.25">
      <c r="A43" s="57" t="s">
        <v>42</v>
      </c>
      <c r="B43" s="58"/>
      <c r="C43" s="58"/>
      <c r="D43" s="58"/>
      <c r="E43" s="22">
        <v>96623.95</v>
      </c>
    </row>
    <row r="44" spans="1:5" ht="15" customHeight="1" x14ac:dyDescent="0.25">
      <c r="A44" s="57" t="s">
        <v>43</v>
      </c>
      <c r="B44" s="58"/>
      <c r="C44" s="58"/>
      <c r="D44" s="58"/>
      <c r="E44" s="22">
        <v>3342.7</v>
      </c>
    </row>
    <row r="45" spans="1:5" ht="15.75" customHeight="1" x14ac:dyDescent="0.25">
      <c r="A45" s="57" t="s">
        <v>44</v>
      </c>
      <c r="B45" s="58"/>
      <c r="C45" s="58"/>
      <c r="D45" s="58"/>
      <c r="E45" s="22">
        <v>4926.3999999999996</v>
      </c>
    </row>
    <row r="46" spans="1:5" ht="14.4" customHeight="1" x14ac:dyDescent="0.25">
      <c r="A46" s="54" t="s">
        <v>46</v>
      </c>
      <c r="B46" s="55"/>
      <c r="C46" s="55"/>
      <c r="D46" s="56"/>
      <c r="E46" s="22">
        <v>2874.8</v>
      </c>
    </row>
    <row r="47" spans="1:5" ht="14.25" customHeight="1" x14ac:dyDescent="0.25">
      <c r="A47" s="57" t="s">
        <v>47</v>
      </c>
      <c r="B47" s="58"/>
      <c r="C47" s="58"/>
      <c r="D47" s="58"/>
      <c r="E47" s="22">
        <v>2135.9</v>
      </c>
    </row>
    <row r="48" spans="1:5" ht="14.25" customHeight="1" x14ac:dyDescent="0.25">
      <c r="A48" s="57" t="s">
        <v>51</v>
      </c>
      <c r="B48" s="58"/>
      <c r="C48" s="58"/>
      <c r="D48" s="58"/>
      <c r="E48" s="22">
        <v>25665</v>
      </c>
    </row>
    <row r="49" spans="1:5" ht="14.4" customHeight="1" x14ac:dyDescent="0.25">
      <c r="A49" s="54" t="s">
        <v>48</v>
      </c>
      <c r="B49" s="55"/>
      <c r="C49" s="55"/>
      <c r="D49" s="56"/>
      <c r="E49" s="22">
        <v>9239</v>
      </c>
    </row>
    <row r="50" spans="1:5" ht="14.4" customHeight="1" x14ac:dyDescent="0.25">
      <c r="A50" s="54" t="s">
        <v>50</v>
      </c>
      <c r="B50" s="55"/>
      <c r="C50" s="55"/>
      <c r="D50" s="56"/>
      <c r="E50" s="22">
        <v>3340</v>
      </c>
    </row>
    <row r="51" spans="1:5" ht="15" customHeight="1" x14ac:dyDescent="0.25">
      <c r="A51" s="54" t="s">
        <v>49</v>
      </c>
      <c r="B51" s="55"/>
      <c r="C51" s="55"/>
      <c r="D51" s="56"/>
      <c r="E51" s="22">
        <f>105+105</f>
        <v>210</v>
      </c>
    </row>
    <row r="52" spans="1:5" ht="14.25" customHeight="1" x14ac:dyDescent="0.25">
      <c r="A52" s="57" t="s">
        <v>53</v>
      </c>
      <c r="B52" s="58"/>
      <c r="C52" s="58"/>
      <c r="D52" s="58"/>
      <c r="E52" s="22">
        <f>5171.4+5109.2</f>
        <v>10280.599999999999</v>
      </c>
    </row>
    <row r="53" spans="1:5" ht="13.5" customHeight="1" x14ac:dyDescent="0.25">
      <c r="A53" s="57" t="s">
        <v>52</v>
      </c>
      <c r="B53" s="58"/>
      <c r="C53" s="58"/>
      <c r="D53" s="58"/>
      <c r="E53" s="22">
        <v>4100.8</v>
      </c>
    </row>
    <row r="54" spans="1:5" ht="13.5" customHeight="1" x14ac:dyDescent="0.25">
      <c r="A54" s="57" t="s">
        <v>57</v>
      </c>
      <c r="B54" s="58"/>
      <c r="C54" s="58"/>
      <c r="D54" s="58"/>
      <c r="E54" s="22">
        <v>600</v>
      </c>
    </row>
    <row r="55" spans="1:5" ht="14.25" customHeight="1" x14ac:dyDescent="0.25">
      <c r="A55" s="54" t="s">
        <v>55</v>
      </c>
      <c r="B55" s="55"/>
      <c r="C55" s="55"/>
      <c r="D55" s="56"/>
      <c r="E55" s="22">
        <f>4168.2+52411.8</f>
        <v>56580</v>
      </c>
    </row>
    <row r="56" spans="1:5" ht="15" customHeight="1" x14ac:dyDescent="0.25">
      <c r="A56" s="59" t="s">
        <v>58</v>
      </c>
      <c r="B56" s="60"/>
      <c r="C56" s="60"/>
      <c r="D56" s="61"/>
      <c r="E56" s="22">
        <v>57000</v>
      </c>
    </row>
    <row r="57" spans="1:5" ht="14.25" customHeight="1" x14ac:dyDescent="0.25">
      <c r="A57" s="54" t="s">
        <v>59</v>
      </c>
      <c r="B57" s="55"/>
      <c r="C57" s="55"/>
      <c r="D57" s="56"/>
      <c r="E57" s="22">
        <v>20438.099999999999</v>
      </c>
    </row>
    <row r="58" spans="1:5" ht="17.25" customHeight="1" x14ac:dyDescent="0.25">
      <c r="A58" s="54" t="s">
        <v>65</v>
      </c>
      <c r="B58" s="55"/>
      <c r="C58" s="55"/>
      <c r="D58" s="56"/>
      <c r="E58" s="22">
        <v>5990.5</v>
      </c>
    </row>
    <row r="59" spans="1:5" ht="15" customHeight="1" x14ac:dyDescent="0.25">
      <c r="A59" s="54" t="s">
        <v>60</v>
      </c>
      <c r="B59" s="55"/>
      <c r="C59" s="55"/>
      <c r="D59" s="56"/>
      <c r="E59" s="22">
        <v>3363.7</v>
      </c>
    </row>
    <row r="60" spans="1:5" ht="15.75" customHeight="1" x14ac:dyDescent="0.25">
      <c r="A60" s="54" t="s">
        <v>61</v>
      </c>
      <c r="B60" s="55"/>
      <c r="C60" s="55"/>
      <c r="D60" s="56"/>
      <c r="E60" s="22">
        <v>25469.4</v>
      </c>
    </row>
    <row r="61" spans="1:5" ht="15.75" customHeight="1" x14ac:dyDescent="0.25">
      <c r="A61" s="54" t="s">
        <v>69</v>
      </c>
      <c r="B61" s="55"/>
      <c r="C61" s="55"/>
      <c r="D61" s="56"/>
      <c r="E61" s="22">
        <f>125+125</f>
        <v>250</v>
      </c>
    </row>
    <row r="62" spans="1:5" ht="15.75" customHeight="1" x14ac:dyDescent="0.25">
      <c r="A62" s="54" t="s">
        <v>70</v>
      </c>
      <c r="B62" s="55"/>
      <c r="C62" s="55"/>
      <c r="D62" s="56"/>
      <c r="E62" s="22">
        <f>47369.1+2846.3</f>
        <v>50215.4</v>
      </c>
    </row>
    <row r="63" spans="1:5" ht="15.75" customHeight="1" x14ac:dyDescent="0.25">
      <c r="A63" s="54" t="s">
        <v>71</v>
      </c>
      <c r="B63" s="55"/>
      <c r="C63" s="55"/>
      <c r="D63" s="56"/>
      <c r="E63" s="22">
        <v>2099.6</v>
      </c>
    </row>
    <row r="64" spans="1:5" ht="15.75" customHeight="1" x14ac:dyDescent="0.25">
      <c r="A64" s="54" t="s">
        <v>72</v>
      </c>
      <c r="B64" s="55"/>
      <c r="C64" s="55"/>
      <c r="D64" s="56"/>
      <c r="E64" s="22">
        <v>223042.46</v>
      </c>
    </row>
    <row r="65" spans="1:5" ht="15.75" customHeight="1" x14ac:dyDescent="0.25">
      <c r="A65" s="54" t="s">
        <v>67</v>
      </c>
      <c r="B65" s="55"/>
      <c r="C65" s="55"/>
      <c r="D65" s="56"/>
      <c r="E65" s="22">
        <v>27648</v>
      </c>
    </row>
    <row r="66" spans="1:5" ht="15.75" customHeight="1" x14ac:dyDescent="0.25">
      <c r="A66" s="54" t="s">
        <v>68</v>
      </c>
      <c r="B66" s="55"/>
      <c r="C66" s="55"/>
      <c r="D66" s="56"/>
      <c r="E66" s="22">
        <v>19000</v>
      </c>
    </row>
    <row r="67" spans="1:5" ht="15.75" customHeight="1" x14ac:dyDescent="0.25">
      <c r="A67" s="54" t="s">
        <v>73</v>
      </c>
      <c r="B67" s="55"/>
      <c r="C67" s="55"/>
      <c r="D67" s="56"/>
      <c r="E67" s="22">
        <f>1671.3+145+125</f>
        <v>1941.3</v>
      </c>
    </row>
    <row r="68" spans="1:5" ht="15.75" customHeight="1" x14ac:dyDescent="0.25">
      <c r="A68" s="54" t="s">
        <v>74</v>
      </c>
      <c r="B68" s="55"/>
      <c r="C68" s="55"/>
      <c r="D68" s="56"/>
      <c r="E68" s="22">
        <v>2963</v>
      </c>
    </row>
    <row r="69" spans="1:5" ht="15.75" customHeight="1" x14ac:dyDescent="0.25">
      <c r="A69" s="54" t="s">
        <v>75</v>
      </c>
      <c r="B69" s="55"/>
      <c r="C69" s="55"/>
      <c r="D69" s="56"/>
      <c r="E69" s="22">
        <v>2229.5</v>
      </c>
    </row>
    <row r="70" spans="1:5" ht="15.75" customHeight="1" x14ac:dyDescent="0.25">
      <c r="A70" s="54" t="s">
        <v>76</v>
      </c>
      <c r="B70" s="55"/>
      <c r="C70" s="55"/>
      <c r="D70" s="56"/>
      <c r="E70" s="22">
        <v>105</v>
      </c>
    </row>
    <row r="71" spans="1:5" ht="15.75" customHeight="1" thickBot="1" x14ac:dyDescent="0.3">
      <c r="A71" s="54" t="s">
        <v>77</v>
      </c>
      <c r="B71" s="55"/>
      <c r="C71" s="55"/>
      <c r="D71" s="56"/>
      <c r="E71" s="34">
        <f>2963+10196.3</f>
        <v>13159.3</v>
      </c>
    </row>
    <row r="72" spans="1:5" ht="18" hidden="1" customHeight="1" x14ac:dyDescent="0.25">
      <c r="A72" s="54"/>
      <c r="B72" s="55"/>
      <c r="C72" s="55"/>
      <c r="D72" s="56"/>
      <c r="E72" s="34"/>
    </row>
    <row r="73" spans="1:5" ht="15.75" hidden="1" customHeight="1" x14ac:dyDescent="0.25">
      <c r="A73" s="54"/>
      <c r="B73" s="55"/>
      <c r="C73" s="55"/>
      <c r="D73" s="56"/>
      <c r="E73" s="34"/>
    </row>
    <row r="74" spans="1:5" ht="15.75" hidden="1" customHeight="1" x14ac:dyDescent="0.25">
      <c r="A74" s="51"/>
      <c r="B74" s="52"/>
      <c r="C74" s="52"/>
      <c r="D74" s="53"/>
      <c r="E74" s="34"/>
    </row>
    <row r="75" spans="1:5" ht="15.75" hidden="1" customHeight="1" x14ac:dyDescent="0.25">
      <c r="A75" s="51"/>
      <c r="B75" s="52"/>
      <c r="C75" s="52"/>
      <c r="D75" s="53"/>
      <c r="E75" s="34"/>
    </row>
    <row r="76" spans="1:5" ht="15.75" hidden="1" customHeight="1" x14ac:dyDescent="0.25">
      <c r="A76" s="51"/>
      <c r="B76" s="52"/>
      <c r="C76" s="52"/>
      <c r="D76" s="53"/>
      <c r="E76" s="34"/>
    </row>
    <row r="77" spans="1:5" ht="15.75" hidden="1" customHeight="1" x14ac:dyDescent="0.25">
      <c r="A77" s="51"/>
      <c r="B77" s="52"/>
      <c r="C77" s="52"/>
      <c r="D77" s="53"/>
      <c r="E77" s="34"/>
    </row>
    <row r="78" spans="1:5" ht="15.75" hidden="1" customHeight="1" x14ac:dyDescent="0.25">
      <c r="A78" s="51"/>
      <c r="B78" s="52"/>
      <c r="C78" s="52"/>
      <c r="D78" s="53"/>
      <c r="E78" s="34"/>
    </row>
    <row r="79" spans="1:5" ht="15.75" hidden="1" customHeight="1" x14ac:dyDescent="0.25">
      <c r="A79" s="51"/>
      <c r="B79" s="52"/>
      <c r="C79" s="52"/>
      <c r="D79" s="53"/>
      <c r="E79" s="34"/>
    </row>
    <row r="80" spans="1:5" ht="15.75" hidden="1" customHeight="1" x14ac:dyDescent="0.25">
      <c r="A80" s="51"/>
      <c r="B80" s="52"/>
      <c r="C80" s="52"/>
      <c r="D80" s="53"/>
      <c r="E80" s="34"/>
    </row>
    <row r="81" spans="1:5" ht="15.75" hidden="1" customHeight="1" x14ac:dyDescent="0.25">
      <c r="A81" s="51"/>
      <c r="B81" s="52"/>
      <c r="C81" s="52"/>
      <c r="D81" s="53"/>
      <c r="E81" s="34"/>
    </row>
    <row r="82" spans="1:5" ht="15.75" hidden="1" customHeight="1" x14ac:dyDescent="0.25">
      <c r="A82" s="51"/>
      <c r="B82" s="52"/>
      <c r="C82" s="52"/>
      <c r="D82" s="53"/>
      <c r="E82" s="34"/>
    </row>
    <row r="83" spans="1:5" ht="15.75" hidden="1" customHeight="1" x14ac:dyDescent="0.25">
      <c r="A83" s="51"/>
      <c r="B83" s="52"/>
      <c r="C83" s="52"/>
      <c r="D83" s="53"/>
      <c r="E83" s="34"/>
    </row>
    <row r="84" spans="1:5" ht="15.75" hidden="1" customHeight="1" x14ac:dyDescent="0.25">
      <c r="A84" s="51"/>
      <c r="B84" s="52"/>
      <c r="C84" s="52"/>
      <c r="D84" s="53"/>
      <c r="E84" s="34"/>
    </row>
    <row r="85" spans="1:5" ht="15.75" hidden="1" customHeight="1" x14ac:dyDescent="0.25">
      <c r="A85" s="51"/>
      <c r="B85" s="52"/>
      <c r="C85" s="52"/>
      <c r="D85" s="53"/>
      <c r="E85" s="34"/>
    </row>
    <row r="86" spans="1:5" ht="15" hidden="1" customHeight="1" x14ac:dyDescent="0.25">
      <c r="A86" s="51"/>
      <c r="B86" s="52"/>
      <c r="C86" s="52"/>
      <c r="D86" s="53"/>
      <c r="E86" s="34"/>
    </row>
    <row r="87" spans="1:5" ht="15.75" hidden="1" customHeight="1" x14ac:dyDescent="0.25">
      <c r="A87" s="51"/>
      <c r="B87" s="52"/>
      <c r="C87" s="52"/>
      <c r="D87" s="53"/>
      <c r="E87" s="34"/>
    </row>
    <row r="88" spans="1:5" ht="15.75" hidden="1" customHeight="1" x14ac:dyDescent="0.25">
      <c r="A88" s="51"/>
      <c r="B88" s="52"/>
      <c r="C88" s="52"/>
      <c r="D88" s="53"/>
      <c r="E88" s="34"/>
    </row>
    <row r="89" spans="1:5" ht="15.75" hidden="1" customHeight="1" x14ac:dyDescent="0.25">
      <c r="A89" s="51"/>
      <c r="B89" s="52"/>
      <c r="C89" s="52"/>
      <c r="D89" s="53"/>
      <c r="E89" s="34"/>
    </row>
    <row r="90" spans="1:5" ht="15.75" hidden="1" customHeight="1" x14ac:dyDescent="0.25">
      <c r="A90" s="51"/>
      <c r="B90" s="52"/>
      <c r="C90" s="52"/>
      <c r="D90" s="53"/>
      <c r="E90" s="34"/>
    </row>
    <row r="91" spans="1:5" ht="15.75" hidden="1" customHeight="1" x14ac:dyDescent="0.25">
      <c r="A91" s="51"/>
      <c r="B91" s="52"/>
      <c r="C91" s="52"/>
      <c r="D91" s="53"/>
      <c r="E91" s="34"/>
    </row>
    <row r="92" spans="1:5" ht="15.75" hidden="1" customHeight="1" x14ac:dyDescent="0.25">
      <c r="A92" s="51"/>
      <c r="B92" s="52"/>
      <c r="C92" s="52"/>
      <c r="D92" s="53"/>
      <c r="E92" s="34"/>
    </row>
    <row r="93" spans="1:5" ht="15.75" hidden="1" customHeight="1" x14ac:dyDescent="0.25">
      <c r="A93" s="51"/>
      <c r="B93" s="52"/>
      <c r="C93" s="52"/>
      <c r="D93" s="53"/>
      <c r="E93" s="34"/>
    </row>
    <row r="94" spans="1:5" ht="15.75" hidden="1" customHeight="1" x14ac:dyDescent="0.25">
      <c r="A94" s="51"/>
      <c r="B94" s="52"/>
      <c r="C94" s="52"/>
      <c r="D94" s="53"/>
      <c r="E94" s="34"/>
    </row>
    <row r="95" spans="1:5" ht="15.75" hidden="1" customHeight="1" thickBot="1" x14ac:dyDescent="0.3">
      <c r="A95" s="51"/>
      <c r="B95" s="52"/>
      <c r="C95" s="52"/>
      <c r="D95" s="53"/>
      <c r="E95" s="34"/>
    </row>
    <row r="96" spans="1:5" ht="15" customHeight="1" thickBot="1" x14ac:dyDescent="0.3">
      <c r="A96" s="64" t="s">
        <v>3</v>
      </c>
      <c r="B96" s="65"/>
      <c r="C96" s="65"/>
      <c r="D96" s="65"/>
      <c r="E96" s="35">
        <f>SUM(E38:E95)</f>
        <v>689484.31</v>
      </c>
    </row>
    <row r="97" spans="2:6" ht="3.75" customHeight="1" x14ac:dyDescent="0.25"/>
    <row r="98" spans="2:6" s="5" customFormat="1" ht="16.5" customHeight="1" x14ac:dyDescent="0.25">
      <c r="B98" s="16" t="s">
        <v>6</v>
      </c>
      <c r="C98" s="26"/>
      <c r="D98" s="38"/>
      <c r="E98" s="49">
        <f>E36+E30+E96</f>
        <v>3169829.0699999994</v>
      </c>
    </row>
    <row r="99" spans="2:6" ht="13.8" x14ac:dyDescent="0.25">
      <c r="B99" s="16" t="s">
        <v>36</v>
      </c>
      <c r="C99" s="16"/>
      <c r="D99" s="39"/>
      <c r="E99" s="40">
        <f>D7-E98</f>
        <v>-181547.52999999933</v>
      </c>
    </row>
    <row r="100" spans="2:6" ht="15" customHeight="1" x14ac:dyDescent="0.25">
      <c r="B100" s="16" t="s">
        <v>66</v>
      </c>
      <c r="C100" s="16"/>
      <c r="D100" s="39"/>
      <c r="E100" s="41">
        <f>E4+E99</f>
        <v>-419988.67999999935</v>
      </c>
    </row>
    <row r="101" spans="2:6" x14ac:dyDescent="0.25">
      <c r="F101" s="7"/>
    </row>
  </sheetData>
  <mergeCells count="84">
    <mergeCell ref="A62:D62"/>
    <mergeCell ref="A63:D63"/>
    <mergeCell ref="A54:D54"/>
    <mergeCell ref="A41:D41"/>
    <mergeCell ref="A43:D43"/>
    <mergeCell ref="A60:D60"/>
    <mergeCell ref="A39:D39"/>
    <mergeCell ref="A21:D21"/>
    <mergeCell ref="A42:D42"/>
    <mergeCell ref="A48:D48"/>
    <mergeCell ref="B4:D4"/>
    <mergeCell ref="B16:D16"/>
    <mergeCell ref="A26:D26"/>
    <mergeCell ref="A27:D27"/>
    <mergeCell ref="A35:D35"/>
    <mergeCell ref="B31:E31"/>
    <mergeCell ref="A29:D29"/>
    <mergeCell ref="A24:D24"/>
    <mergeCell ref="A28:D28"/>
    <mergeCell ref="B8:D8"/>
    <mergeCell ref="B9:D9"/>
    <mergeCell ref="A25:D25"/>
    <mergeCell ref="A3:D3"/>
    <mergeCell ref="A96:D96"/>
    <mergeCell ref="A10:E10"/>
    <mergeCell ref="A36:D36"/>
    <mergeCell ref="A38:D38"/>
    <mergeCell ref="A30:D30"/>
    <mergeCell ref="A32:D32"/>
    <mergeCell ref="A33:D33"/>
    <mergeCell ref="A34:D34"/>
    <mergeCell ref="A18:D18"/>
    <mergeCell ref="A19:D19"/>
    <mergeCell ref="A22:D22"/>
    <mergeCell ref="A23:D23"/>
    <mergeCell ref="A20:D20"/>
    <mergeCell ref="A40:D40"/>
    <mergeCell ref="A44:D44"/>
    <mergeCell ref="A65:D65"/>
    <mergeCell ref="A57:D57"/>
    <mergeCell ref="A59:D59"/>
    <mergeCell ref="A45:D45"/>
    <mergeCell ref="A49:D49"/>
    <mergeCell ref="A51:D51"/>
    <mergeCell ref="A52:D52"/>
    <mergeCell ref="A55:D55"/>
    <mergeCell ref="A56:D56"/>
    <mergeCell ref="A58:D58"/>
    <mergeCell ref="A53:D53"/>
    <mergeCell ref="A47:D47"/>
    <mergeCell ref="A46:D46"/>
    <mergeCell ref="A50:D50"/>
    <mergeCell ref="A64:D64"/>
    <mergeCell ref="A61:D61"/>
    <mergeCell ref="A95:D95"/>
    <mergeCell ref="A78:D78"/>
    <mergeCell ref="A79:D79"/>
    <mergeCell ref="A80:D80"/>
    <mergeCell ref="A85:D85"/>
    <mergeCell ref="A89:D89"/>
    <mergeCell ref="A90:D90"/>
    <mergeCell ref="A91:D91"/>
    <mergeCell ref="A92:D92"/>
    <mergeCell ref="A93:D93"/>
    <mergeCell ref="A94:D94"/>
    <mergeCell ref="A81:D81"/>
    <mergeCell ref="A82:D82"/>
    <mergeCell ref="A83:D83"/>
    <mergeCell ref="A84:D84"/>
    <mergeCell ref="A86:D86"/>
    <mergeCell ref="A87:D87"/>
    <mergeCell ref="A77:D77"/>
    <mergeCell ref="A88:D88"/>
    <mergeCell ref="A66:D66"/>
    <mergeCell ref="A67:D67"/>
    <mergeCell ref="A68:D68"/>
    <mergeCell ref="A70:D70"/>
    <mergeCell ref="A74:D74"/>
    <mergeCell ref="A69:D69"/>
    <mergeCell ref="A72:D72"/>
    <mergeCell ref="A73:D73"/>
    <mergeCell ref="A71:D71"/>
    <mergeCell ref="A75:D75"/>
    <mergeCell ref="A76:D76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2026-02-12T07:29:55Z</cp:lastPrinted>
  <dcterms:created xsi:type="dcterms:W3CDTF">2012-01-24T09:54:37Z</dcterms:created>
  <dcterms:modified xsi:type="dcterms:W3CDTF">2026-02-12T07:30:04Z</dcterms:modified>
</cp:coreProperties>
</file>