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4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59" i="1" l="1"/>
  <c r="E54" i="1" l="1"/>
  <c r="E41" i="1" l="1"/>
  <c r="E40" i="1" l="1"/>
  <c r="E28" i="1" l="1"/>
  <c r="E12" i="1" l="1"/>
  <c r="E13" i="1"/>
  <c r="E14" i="1"/>
  <c r="E11" i="1"/>
  <c r="E7" i="1"/>
  <c r="E9" i="1" s="1"/>
  <c r="D15" i="1"/>
  <c r="C15" i="1"/>
  <c r="B15" i="1"/>
  <c r="E60" i="1" l="1"/>
  <c r="E34" i="1" l="1"/>
  <c r="E62" i="1" s="1"/>
  <c r="E63" i="1" s="1"/>
  <c r="E15" i="1" l="1"/>
  <c r="E64" i="1" l="1"/>
</calcChain>
</file>

<file path=xl/sharedStrings.xml><?xml version="1.0" encoding="utf-8"?>
<sst xmlns="http://schemas.openxmlformats.org/spreadsheetml/2006/main" count="66" uniqueCount="66">
  <si>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</si>
  <si>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</si>
  <si>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</si>
  <si>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</si>
  <si>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</si>
  <si>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</si>
  <si>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</si>
  <si>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</si>
  <si>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</si>
  <si>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</si>
  <si>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</si>
  <si>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</si>
  <si>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</si>
  <si>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</si>
  <si>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</si>
  <si>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</si>
  <si>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</si>
  <si>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РАЗИНА,  74</t>
  </si>
  <si>
    <t xml:space="preserve">Аварийная служба </t>
  </si>
  <si>
    <t>Услуги паспортной службы</t>
  </si>
  <si>
    <t xml:space="preserve">Услуги по начислению </t>
  </si>
  <si>
    <t xml:space="preserve">Услуги по содержанию МКД </t>
  </si>
  <si>
    <t xml:space="preserve">Услуги ТО газового оборудования </t>
  </si>
  <si>
    <t xml:space="preserve">Услуги управления МКД </t>
  </si>
  <si>
    <t>Тех.обслуживание приборов учета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</si>
  <si>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</si>
  <si>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</si>
  <si>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</si>
  <si>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</si>
  <si>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Тариф на тех/содерж-21,04, СОИ-факт</t>
  </si>
  <si>
    <t>1. Средства на счете дома на 01.01.2024г.</t>
  </si>
  <si>
    <t>2. Начисления и поступления за 2024 год</t>
  </si>
  <si>
    <t>Входящее сальдо по оплате на 01.01.2024г.</t>
  </si>
  <si>
    <t xml:space="preserve">7. Накопительный счет за 2024 год                                </t>
  </si>
  <si>
    <t>Ремонт уличного  освещения   /январь 2024г</t>
  </si>
  <si>
    <t>Устранение течи соединения  кв.58   /январь 2024г</t>
  </si>
  <si>
    <t>Ремонт стояков ГВС и ХВС кв.23,27,31  /февраль 2024г</t>
  </si>
  <si>
    <t>Ремонт перил  /февраль 2024г</t>
  </si>
  <si>
    <t>Год постройки-1966, панельный, газифицирован, количество этажей-5, количество подъездов-4, количество квартир-80, общая площадь-3528,50, кол-во зарегистрированных-141</t>
  </si>
  <si>
    <t>Ремонт подъездного и уличного освещения  /март 2024г</t>
  </si>
  <si>
    <t>Вознаграждение совета МКД</t>
  </si>
  <si>
    <t>Налоги с вознаграждения совета МКД</t>
  </si>
  <si>
    <t>Ремонт подъездного освещения 2,3  /апрель 2024г</t>
  </si>
  <si>
    <t>Ремонт перил 2п  /апрель 2024г</t>
  </si>
  <si>
    <t>Демонтаж металлоконструкции в п-де, ремонт спуска в подвал 2п  /апрель 2024г</t>
  </si>
  <si>
    <t>Демонтаж решеток с окон 3п  /апрель 2024г</t>
  </si>
  <si>
    <t>Погрузка, вывоз веток, листвы, демонтаж тамб.двери  /апрель 2024г</t>
  </si>
  <si>
    <t>Замена системы канализации 2п  /апрель 2024г</t>
  </si>
  <si>
    <t>Ремонт системы отопления 2п  /апрель 2024г</t>
  </si>
  <si>
    <t>Устройство дренажной линии для промывки  /май 2024г</t>
  </si>
  <si>
    <t>Ремонт подъезда № 3  /май 2024г</t>
  </si>
  <si>
    <t>Установка тамбурной двери 3п  /июнь 2024г</t>
  </si>
  <si>
    <t>Ремонт подъездного отопления 3п  /июнь 2024г</t>
  </si>
  <si>
    <t>Ремонт канализации в подвале  /август 2024г</t>
  </si>
  <si>
    <t>Установка п/ящиков, информ.щита 3п  /август 2024г</t>
  </si>
  <si>
    <t>Замена канализации подвал, прочистка фановой трубы кв.18   /сентябрь 2024г</t>
  </si>
  <si>
    <t>Установка решеток на окна, ящика для показаний  /сентябрь 2024г</t>
  </si>
  <si>
    <t>за    2024 год</t>
  </si>
  <si>
    <t>Задолженность на 01.01.2025г.</t>
  </si>
  <si>
    <t xml:space="preserve">8. Средства на счете дома на 01.01.2025г.    </t>
  </si>
  <si>
    <t>Корректировка задолженности по решению суда</t>
  </si>
  <si>
    <t>Откорректированная задолженность на 01.01.2025г.</t>
  </si>
  <si>
    <t>Ремонт подъездного освещения 3п  /октябрь 2024г</t>
  </si>
  <si>
    <t>Диагностирование ВДГО  /октябрь 2024г</t>
  </si>
  <si>
    <t>Замена стояка с-мы отопления кв.14  /декабрь 2024г</t>
  </si>
  <si>
    <t>Ремонт подъездного освещения и подвала /декабрь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</si>
</sst>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7" fillId="0" borderId="11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35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0" fontId="0" fillId="0" borderId="0" xfId="0" applyBorder="1"/>
    <xf numFmtId="0" fontId="11" fillId="0" borderId="10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4" fontId="4" fillId="0" borderId="10" xfId="0" applyNumberFormat="1" applyFont="1" applyBorder="1" applyAlignment="1">
      <alignment vertical="top"/>
    </xf>
    <xf numFmtId="4" fontId="4" fillId="0" borderId="8" xfId="0" applyNumberFormat="1" applyFont="1" applyBorder="1" applyAlignment="1">
      <alignment vertical="top"/>
    </xf>
    <xf numFmtId="4" fontId="4" fillId="0" borderId="9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4" fontId="0" fillId="0" borderId="40" xfId="0" applyNumberFormat="1" applyFont="1" applyBorder="1" applyAlignment="1">
      <alignment vertical="top"/>
    </xf>
    <xf numFmtId="4" fontId="0" fillId="0" borderId="29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4" fontId="6" fillId="0" borderId="9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4" fontId="6" fillId="0" borderId="27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0" fillId="0" borderId="25" xfId="0" applyNumberFormat="1" applyFont="1" applyBorder="1" applyAlignment="1">
      <alignment vertical="top"/>
    </xf>
    <xf numFmtId="4" fontId="6" fillId="0" borderId="38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4" fontId="6" fillId="0" borderId="22" xfId="0" applyNumberFormat="1" applyFont="1" applyBorder="1" applyAlignment="1"/>
    <xf numFmtId="4" fontId="6" fillId="0" borderId="23" xfId="0" applyNumberFormat="1" applyFont="1" applyBorder="1" applyAlignment="1"/>
    <xf numFmtId="4" fontId="6" fillId="0" borderId="20" xfId="0" applyNumberFormat="1" applyFont="1" applyBorder="1" applyAlignment="1"/>
    <xf numFmtId="0" fontId="0" fillId="0" borderId="0" xfId="0" applyAlignment="1"/>
    <xf numFmtId="4" fontId="0" fillId="0" borderId="20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4" fontId="4" fillId="0" borderId="35" xfId="0" applyNumberFormat="1" applyFont="1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12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4" fillId="0" borderId="13" xfId="0" applyFont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10" fillId="0" borderId="36" xfId="0" applyFont="1" applyBorder="1" applyAlignment="1">
      <alignment vertical="top" wrapText="1"/>
    </xf>
    <xf numFmtId="4" fontId="3" fillId="0" borderId="23" xfId="0" applyNumberFormat="1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39" xfId="0" applyFont="1" applyBorder="1" applyAlignment="1">
      <alignment vertical="top"/>
    </xf>
    <xf numFmtId="4" fontId="4" fillId="0" borderId="6" xfId="0" applyNumberFormat="1" applyFont="1" applyBorder="1" applyAlignment="1">
      <alignment horizontal="right" vertical="top"/>
    </xf>
    <xf numFmtId="4" fontId="4" fillId="0" borderId="37" xfId="0" applyNumberFormat="1" applyFont="1" applyBorder="1" applyAlignment="1">
      <alignment horizontal="right" vertical="top"/>
    </xf>
    <xf numFmtId="4" fontId="4" fillId="0" borderId="38" xfId="0" applyNumberFormat="1" applyFont="1" applyBorder="1" applyAlignment="1">
      <alignment horizontal="right" vertical="top"/>
    </xf>
    <xf numFmtId="0" fontId="0" fillId="0" borderId="3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/>
    </xf>
    <xf numFmtId="0" fontId="4" fillId="0" borderId="21" xfId="0" applyFont="1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4" xfId="0" applyBorder="1" applyAlignment="1">
      <alignment vertical="top"/>
    </xf>
    <xf numFmtId="0" fontId="4" fillId="0" borderId="1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6" fillId="0" borderId="37" xfId="0" applyFont="1" applyBorder="1" applyAlignment="1">
      <alignment vertical="top" wrapText="1"/>
    </xf>
    <xf numFmtId="0" fontId="9" fillId="0" borderId="37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7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55" zoomScaleNormal="100" workbookViewId="0">
      <selection activeCell="G32" sqref="G32"/>
    </sheetView>
  </sheetViews>
  <sheetFormatPr defaultRowHeight="13.2" x14ac:dyDescent="0.25"/>
  <cols>
    <col min="1" max="1" width="15.109375" customWidth="1"/>
    <col min="2" max="2" width="22" customWidth="1"/>
    <col min="3" max="3" width="21.77734375" customWidth="1"/>
    <col min="4" max="4" width="23.44140625" customWidth="1"/>
    <col min="5" max="5" width="26.109375" customWidth="1"/>
  </cols>
  <sheetData>
    <row r="1" spans="1:11" ht="17.399999999999999" x14ac:dyDescent="0.3">
      <c r="B1" s="50" t="s">
        <v>17</v>
      </c>
      <c r="C1" s="12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59" t="s">
        <v>57</v>
      </c>
      <c r="C2" s="59"/>
      <c r="D2" s="9"/>
      <c r="E2" s="9"/>
      <c r="F2" s="9"/>
      <c r="G2" s="9"/>
      <c r="H2" s="9"/>
      <c r="I2" s="9"/>
      <c r="J2" s="9"/>
      <c r="K2" s="9"/>
    </row>
    <row r="3" spans="1:11" ht="26.4" customHeight="1" thickBot="1" x14ac:dyDescent="0.3">
      <c r="A3" s="62" t="s">
        <v>38</v>
      </c>
      <c r="B3" s="62"/>
      <c r="C3" s="62"/>
      <c r="D3" s="63"/>
      <c r="E3" s="13" t="s">
        <v>29</v>
      </c>
    </row>
    <row r="4" spans="1:11" ht="13.8" x14ac:dyDescent="0.25">
      <c r="B4" s="60" t="s">
        <v>30</v>
      </c>
      <c r="C4" s="60"/>
      <c r="D4" s="60"/>
      <c r="E4" s="14">
        <v>-344956.53</v>
      </c>
    </row>
    <row r="5" spans="1:11" ht="16.2" thickBot="1" x14ac:dyDescent="0.35">
      <c r="B5" s="38" t="s">
        <v>31</v>
      </c>
      <c r="C5" s="15"/>
      <c r="D5" s="15"/>
      <c r="E5" s="15"/>
      <c r="F5" s="10"/>
      <c r="G5" s="10"/>
      <c r="H5" s="10"/>
      <c r="I5" s="10"/>
      <c r="J5" s="10"/>
      <c r="K5" s="10"/>
    </row>
    <row r="6" spans="1:11" ht="21" thickBot="1" x14ac:dyDescent="0.35">
      <c r="B6" s="17" t="s">
        <v>32</v>
      </c>
      <c r="C6" s="18" t="s">
        <v>8</v>
      </c>
      <c r="D6" s="18" t="s">
        <v>9</v>
      </c>
      <c r="E6" s="19" t="s">
        <v>58</v>
      </c>
      <c r="F6" s="11"/>
      <c r="G6" s="11"/>
      <c r="H6" s="11"/>
      <c r="I6" s="11"/>
      <c r="J6" s="11"/>
      <c r="K6" s="11"/>
    </row>
    <row r="7" spans="1:11" ht="16.2" thickBot="1" x14ac:dyDescent="0.35">
      <c r="A7" s="16"/>
      <c r="B7" s="20">
        <v>-370417.21</v>
      </c>
      <c r="C7" s="21">
        <v>1041052.65</v>
      </c>
      <c r="D7" s="21">
        <v>1018945.02</v>
      </c>
      <c r="E7" s="22">
        <f>D7-C7+B7</f>
        <v>-392524.84</v>
      </c>
      <c r="F7" s="11"/>
      <c r="G7" s="11"/>
      <c r="H7" s="11"/>
      <c r="I7" s="11"/>
      <c r="J7" s="11"/>
      <c r="K7" s="11"/>
    </row>
    <row r="8" spans="1:11" ht="16.2" thickBot="1" x14ac:dyDescent="0.35">
      <c r="A8" s="16"/>
      <c r="B8" s="67" t="s">
        <v>60</v>
      </c>
      <c r="C8" s="68"/>
      <c r="D8" s="69"/>
      <c r="E8" s="51">
        <v>11049.7</v>
      </c>
      <c r="F8" s="11"/>
      <c r="G8" s="11"/>
      <c r="H8" s="11"/>
      <c r="I8" s="11"/>
      <c r="J8" s="11"/>
      <c r="K8" s="11"/>
    </row>
    <row r="9" spans="1:11" ht="16.2" thickBot="1" x14ac:dyDescent="0.35">
      <c r="A9" s="16"/>
      <c r="B9" s="67" t="s">
        <v>61</v>
      </c>
      <c r="C9" s="68"/>
      <c r="D9" s="69"/>
      <c r="E9" s="51">
        <f>E7+E8</f>
        <v>-381475.14</v>
      </c>
      <c r="F9" s="11"/>
      <c r="G9" s="11"/>
      <c r="H9" s="11"/>
      <c r="I9" s="11"/>
      <c r="J9" s="11"/>
      <c r="K9" s="11"/>
    </row>
    <row r="10" spans="1:11" ht="9.6" customHeight="1" thickBot="1" x14ac:dyDescent="0.3">
      <c r="A10" s="64" t="s">
        <v>7</v>
      </c>
      <c r="B10" s="65"/>
      <c r="C10" s="65"/>
      <c r="D10" s="65"/>
      <c r="E10" s="66"/>
    </row>
    <row r="11" spans="1:11" ht="13.8" customHeight="1" x14ac:dyDescent="0.25">
      <c r="A11" s="2" t="s">
        <v>10</v>
      </c>
      <c r="B11" s="23">
        <v>-2562.41</v>
      </c>
      <c r="C11" s="23">
        <v>3616.11</v>
      </c>
      <c r="D11" s="24">
        <v>3798.01</v>
      </c>
      <c r="E11" s="32">
        <f>D11-C11+B11</f>
        <v>-2380.5099999999998</v>
      </c>
    </row>
    <row r="12" spans="1:11" ht="15.6" customHeight="1" x14ac:dyDescent="0.25">
      <c r="A12" s="3" t="s">
        <v>11</v>
      </c>
      <c r="B12" s="26">
        <v>4777.1899999999996</v>
      </c>
      <c r="C12" s="26">
        <v>67.540000000000006</v>
      </c>
      <c r="D12" s="27">
        <v>-33.29</v>
      </c>
      <c r="E12" s="28">
        <f t="shared" ref="E12:E14" si="0">D12-C12+B12</f>
        <v>4676.3599999999997</v>
      </c>
    </row>
    <row r="13" spans="1:11" ht="14.4" customHeight="1" x14ac:dyDescent="0.25">
      <c r="A13" s="3" t="s">
        <v>13</v>
      </c>
      <c r="B13" s="26">
        <v>-6882.91</v>
      </c>
      <c r="C13" s="26">
        <v>27206.99</v>
      </c>
      <c r="D13" s="27">
        <v>28910.15</v>
      </c>
      <c r="E13" s="28">
        <f t="shared" si="0"/>
        <v>-5179.75</v>
      </c>
    </row>
    <row r="14" spans="1:11" ht="15" customHeight="1" thickBot="1" x14ac:dyDescent="0.3">
      <c r="A14" s="4" t="s">
        <v>16</v>
      </c>
      <c r="B14" s="29">
        <v>-2029.18</v>
      </c>
      <c r="C14" s="29">
        <v>3851.74</v>
      </c>
      <c r="D14" s="30">
        <v>5289.7</v>
      </c>
      <c r="E14" s="49">
        <f t="shared" si="0"/>
        <v>-591.22</v>
      </c>
    </row>
    <row r="15" spans="1:11" s="48" customFormat="1" ht="15" customHeight="1" thickBot="1" x14ac:dyDescent="0.3">
      <c r="A15" s="5" t="s">
        <v>12</v>
      </c>
      <c r="B15" s="45">
        <f>SUM(B11:B14)</f>
        <v>-6697.31</v>
      </c>
      <c r="C15" s="45">
        <f>SUM(C11:C14)</f>
        <v>34742.380000000005</v>
      </c>
      <c r="D15" s="46">
        <f>SUM(D11:D14)</f>
        <v>37964.57</v>
      </c>
      <c r="E15" s="47">
        <f>SUM(E11:E14)</f>
        <v>-3475.12</v>
      </c>
    </row>
    <row r="16" spans="1:11" ht="13.8" x14ac:dyDescent="0.25">
      <c r="B16" s="61" t="s">
        <v>4</v>
      </c>
      <c r="C16" s="61"/>
      <c r="D16" s="61"/>
      <c r="E16" s="31">
        <f>D7-C7+B7+77880</f>
        <v>-314644.84000000003</v>
      </c>
    </row>
    <row r="17" spans="1:5" ht="16.2" thickBot="1" x14ac:dyDescent="0.35">
      <c r="B17" s="38" t="s">
        <v>2</v>
      </c>
      <c r="C17" s="1"/>
    </row>
    <row r="18" spans="1:5" ht="14.4" customHeight="1" x14ac:dyDescent="0.25">
      <c r="A18" s="81" t="s">
        <v>18</v>
      </c>
      <c r="B18" s="82"/>
      <c r="C18" s="82"/>
      <c r="D18" s="82"/>
      <c r="E18" s="25">
        <v>25405.200000000001</v>
      </c>
    </row>
    <row r="19" spans="1:5" ht="16.2" customHeight="1" x14ac:dyDescent="0.25">
      <c r="A19" s="54" t="s">
        <v>19</v>
      </c>
      <c r="B19" s="55"/>
      <c r="C19" s="55"/>
      <c r="D19" s="55"/>
      <c r="E19" s="28">
        <v>7198.14</v>
      </c>
    </row>
    <row r="20" spans="1:5" ht="15" customHeight="1" x14ac:dyDescent="0.25">
      <c r="A20" s="54" t="s">
        <v>20</v>
      </c>
      <c r="B20" s="55"/>
      <c r="C20" s="55"/>
      <c r="D20" s="55"/>
      <c r="E20" s="28">
        <v>22867.81</v>
      </c>
    </row>
    <row r="21" spans="1:5" ht="15" customHeight="1" x14ac:dyDescent="0.25">
      <c r="A21" s="54" t="s">
        <v>0</v>
      </c>
      <c r="B21" s="55"/>
      <c r="C21" s="55"/>
      <c r="D21" s="55"/>
      <c r="E21" s="28">
        <v>29191.35</v>
      </c>
    </row>
    <row r="22" spans="1:5" ht="15" customHeight="1" x14ac:dyDescent="0.25">
      <c r="A22" s="54" t="s">
        <v>21</v>
      </c>
      <c r="B22" s="55"/>
      <c r="C22" s="55"/>
      <c r="D22" s="55"/>
      <c r="E22" s="28">
        <v>410717.4</v>
      </c>
    </row>
    <row r="23" spans="1:5" ht="15" customHeight="1" x14ac:dyDescent="0.25">
      <c r="A23" s="54" t="s">
        <v>22</v>
      </c>
      <c r="B23" s="55"/>
      <c r="C23" s="55"/>
      <c r="D23" s="55"/>
      <c r="E23" s="28">
        <v>21171</v>
      </c>
    </row>
    <row r="24" spans="1:5" ht="15" customHeight="1" x14ac:dyDescent="0.25">
      <c r="A24" s="54" t="s">
        <v>23</v>
      </c>
      <c r="B24" s="55"/>
      <c r="C24" s="55"/>
      <c r="D24" s="55"/>
      <c r="E24" s="28">
        <v>133377.29999999999</v>
      </c>
    </row>
    <row r="25" spans="1:5" ht="15" customHeight="1" x14ac:dyDescent="0.25">
      <c r="A25" s="54" t="s">
        <v>40</v>
      </c>
      <c r="B25" s="55"/>
      <c r="C25" s="55"/>
      <c r="D25" s="55"/>
      <c r="E25" s="28">
        <v>28456.86</v>
      </c>
    </row>
    <row r="26" spans="1:5" ht="15" customHeight="1" x14ac:dyDescent="0.25">
      <c r="A26" s="56" t="s">
        <v>41</v>
      </c>
      <c r="B26" s="57"/>
      <c r="C26" s="57"/>
      <c r="D26" s="58"/>
      <c r="E26" s="28">
        <v>21467.23</v>
      </c>
    </row>
    <row r="27" spans="1:5" ht="15" customHeight="1" thickBot="1" x14ac:dyDescent="0.3">
      <c r="A27" s="54" t="s">
        <v>24</v>
      </c>
      <c r="B27" s="55"/>
      <c r="C27" s="55"/>
      <c r="D27" s="55"/>
      <c r="E27" s="28">
        <v>10800</v>
      </c>
    </row>
    <row r="28" spans="1:5" ht="14.4" customHeight="1" thickBot="1" x14ac:dyDescent="0.3">
      <c r="A28" s="83" t="s">
        <v>1</v>
      </c>
      <c r="B28" s="84"/>
      <c r="C28" s="84"/>
      <c r="D28" s="84"/>
      <c r="E28" s="35">
        <f>SUM(E18:E27)</f>
        <v>710652.28999999992</v>
      </c>
    </row>
    <row r="29" spans="1:5" ht="30" customHeight="1" thickBot="1" x14ac:dyDescent="0.3">
      <c r="B29" s="85" t="s">
        <v>14</v>
      </c>
      <c r="C29" s="85"/>
      <c r="D29" s="86"/>
      <c r="E29" s="86"/>
    </row>
    <row r="30" spans="1:5" ht="15.75" customHeight="1" x14ac:dyDescent="0.25">
      <c r="A30" s="81" t="s">
        <v>25</v>
      </c>
      <c r="B30" s="82"/>
      <c r="C30" s="82"/>
      <c r="D30" s="82"/>
      <c r="E30" s="25">
        <v>3616.07</v>
      </c>
    </row>
    <row r="31" spans="1:5" ht="15.75" customHeight="1" x14ac:dyDescent="0.25">
      <c r="A31" s="54" t="s">
        <v>26</v>
      </c>
      <c r="B31" s="55"/>
      <c r="C31" s="55"/>
      <c r="D31" s="55"/>
      <c r="E31" s="28">
        <v>0</v>
      </c>
    </row>
    <row r="32" spans="1:5" ht="15.75" customHeight="1" x14ac:dyDescent="0.25">
      <c r="A32" s="54" t="s">
        <v>27</v>
      </c>
      <c r="B32" s="55"/>
      <c r="C32" s="55"/>
      <c r="D32" s="55"/>
      <c r="E32" s="28">
        <v>31989.56</v>
      </c>
    </row>
    <row r="33" spans="1:5" ht="15.75" customHeight="1" thickBot="1" x14ac:dyDescent="0.3">
      <c r="A33" s="52" t="s">
        <v>28</v>
      </c>
      <c r="B33" s="53"/>
      <c r="C33" s="53"/>
      <c r="D33" s="53"/>
      <c r="E33" s="36">
        <v>4268.82</v>
      </c>
    </row>
    <row r="34" spans="1:5" ht="15.75" customHeight="1" thickBot="1" x14ac:dyDescent="0.3">
      <c r="A34" s="79" t="s">
        <v>15</v>
      </c>
      <c r="B34" s="80"/>
      <c r="C34" s="80"/>
      <c r="D34" s="80"/>
      <c r="E34" s="37">
        <f>SUM(E30:E33)</f>
        <v>39874.450000000004</v>
      </c>
    </row>
    <row r="35" spans="1:5" ht="16.2" customHeight="1" thickBot="1" x14ac:dyDescent="0.3">
      <c r="B35" s="38" t="s">
        <v>5</v>
      </c>
      <c r="C35" s="6"/>
    </row>
    <row r="36" spans="1:5" ht="16.2" customHeight="1" x14ac:dyDescent="0.25">
      <c r="A36" s="87" t="s">
        <v>34</v>
      </c>
      <c r="B36" s="82"/>
      <c r="C36" s="82"/>
      <c r="D36" s="82"/>
      <c r="E36" s="25">
        <v>1520</v>
      </c>
    </row>
    <row r="37" spans="1:5" ht="15.75" customHeight="1" x14ac:dyDescent="0.25">
      <c r="A37" s="76" t="s">
        <v>35</v>
      </c>
      <c r="B37" s="55"/>
      <c r="C37" s="55"/>
      <c r="D37" s="55"/>
      <c r="E37" s="28">
        <v>489.6</v>
      </c>
    </row>
    <row r="38" spans="1:5" ht="15.75" customHeight="1" x14ac:dyDescent="0.25">
      <c r="A38" s="77" t="s">
        <v>36</v>
      </c>
      <c r="B38" s="78"/>
      <c r="C38" s="78"/>
      <c r="D38" s="78"/>
      <c r="E38" s="33">
        <v>2008</v>
      </c>
    </row>
    <row r="39" spans="1:5" ht="16.5" customHeight="1" x14ac:dyDescent="0.25">
      <c r="A39" s="73" t="s">
        <v>37</v>
      </c>
      <c r="B39" s="74"/>
      <c r="C39" s="74"/>
      <c r="D39" s="75"/>
      <c r="E39" s="28">
        <v>8830.1</v>
      </c>
    </row>
    <row r="40" spans="1:5" ht="15.75" customHeight="1" x14ac:dyDescent="0.25">
      <c r="A40" s="73" t="s">
        <v>39</v>
      </c>
      <c r="B40" s="74"/>
      <c r="C40" s="74"/>
      <c r="D40" s="75"/>
      <c r="E40" s="28">
        <f>5838.1+16129.6+1519.9</f>
        <v>23487.600000000002</v>
      </c>
    </row>
    <row r="41" spans="1:5" ht="15.75" customHeight="1" x14ac:dyDescent="0.25">
      <c r="A41" s="73" t="s">
        <v>42</v>
      </c>
      <c r="B41" s="74"/>
      <c r="C41" s="74"/>
      <c r="D41" s="75"/>
      <c r="E41" s="28">
        <f>4892.4+16129.6+6084.6+5261.6+7809.2+903.8</f>
        <v>41081.199999999997</v>
      </c>
    </row>
    <row r="42" spans="1:5" ht="15.75" customHeight="1" x14ac:dyDescent="0.25">
      <c r="A42" s="73" t="s">
        <v>43</v>
      </c>
      <c r="B42" s="74"/>
      <c r="C42" s="74"/>
      <c r="D42" s="75"/>
      <c r="E42" s="28">
        <v>1670.2</v>
      </c>
    </row>
    <row r="43" spans="1:5" ht="15.75" customHeight="1" x14ac:dyDescent="0.25">
      <c r="A43" s="73" t="s">
        <v>44</v>
      </c>
      <c r="B43" s="74"/>
      <c r="C43" s="74"/>
      <c r="D43" s="75"/>
      <c r="E43" s="28">
        <v>13767.6</v>
      </c>
    </row>
    <row r="44" spans="1:5" ht="15.75" customHeight="1" x14ac:dyDescent="0.25">
      <c r="A44" s="73" t="s">
        <v>45</v>
      </c>
      <c r="B44" s="74"/>
      <c r="C44" s="74"/>
      <c r="D44" s="75"/>
      <c r="E44" s="28">
        <v>1947.8</v>
      </c>
    </row>
    <row r="45" spans="1:5" ht="15.75" customHeight="1" x14ac:dyDescent="0.25">
      <c r="A45" s="73" t="s">
        <v>46</v>
      </c>
      <c r="B45" s="74"/>
      <c r="C45" s="74"/>
      <c r="D45" s="75"/>
      <c r="E45" s="28">
        <v>5997.1</v>
      </c>
    </row>
    <row r="46" spans="1:5" ht="15.75" customHeight="1" x14ac:dyDescent="0.25">
      <c r="A46" s="76" t="s">
        <v>47</v>
      </c>
      <c r="B46" s="55"/>
      <c r="C46" s="55"/>
      <c r="D46" s="55"/>
      <c r="E46" s="28">
        <v>3064.35</v>
      </c>
    </row>
    <row r="47" spans="1:5" ht="15.75" customHeight="1" x14ac:dyDescent="0.25">
      <c r="A47" s="76" t="s">
        <v>48</v>
      </c>
      <c r="B47" s="55"/>
      <c r="C47" s="55"/>
      <c r="D47" s="55"/>
      <c r="E47" s="28">
        <v>8823.32</v>
      </c>
    </row>
    <row r="48" spans="1:5" ht="15.75" customHeight="1" x14ac:dyDescent="0.25">
      <c r="A48" s="76" t="s">
        <v>49</v>
      </c>
      <c r="B48" s="55"/>
      <c r="C48" s="55"/>
      <c r="D48" s="55"/>
      <c r="E48" s="28">
        <v>3190.9</v>
      </c>
    </row>
    <row r="49" spans="1:5" ht="15.75" customHeight="1" x14ac:dyDescent="0.25">
      <c r="A49" s="73" t="s">
        <v>50</v>
      </c>
      <c r="B49" s="74"/>
      <c r="C49" s="74"/>
      <c r="D49" s="75"/>
      <c r="E49" s="28">
        <v>89239.48</v>
      </c>
    </row>
    <row r="50" spans="1:5" ht="15.75" customHeight="1" x14ac:dyDescent="0.25">
      <c r="A50" s="73" t="s">
        <v>51</v>
      </c>
      <c r="B50" s="74"/>
      <c r="C50" s="74"/>
      <c r="D50" s="75"/>
      <c r="E50" s="28">
        <v>52242.2</v>
      </c>
    </row>
    <row r="51" spans="1:5" ht="15.75" customHeight="1" x14ac:dyDescent="0.25">
      <c r="A51" s="73" t="s">
        <v>52</v>
      </c>
      <c r="B51" s="74"/>
      <c r="C51" s="74"/>
      <c r="D51" s="75"/>
      <c r="E51" s="28">
        <v>10826.9</v>
      </c>
    </row>
    <row r="52" spans="1:5" ht="15.75" customHeight="1" x14ac:dyDescent="0.25">
      <c r="A52" s="73" t="s">
        <v>53</v>
      </c>
      <c r="B52" s="74"/>
      <c r="C52" s="74"/>
      <c r="D52" s="75"/>
      <c r="E52" s="28">
        <v>10065.9</v>
      </c>
    </row>
    <row r="53" spans="1:5" ht="15.75" customHeight="1" x14ac:dyDescent="0.25">
      <c r="A53" s="73" t="s">
        <v>54</v>
      </c>
      <c r="B53" s="74"/>
      <c r="C53" s="74"/>
      <c r="D53" s="75"/>
      <c r="E53" s="28">
        <v>12919.7</v>
      </c>
    </row>
    <row r="54" spans="1:5" ht="15.75" customHeight="1" x14ac:dyDescent="0.25">
      <c r="A54" s="70" t="s">
        <v>55</v>
      </c>
      <c r="B54" s="71"/>
      <c r="C54" s="71"/>
      <c r="D54" s="72"/>
      <c r="E54" s="34">
        <f>9199.1+9199.1</f>
        <v>18398.2</v>
      </c>
    </row>
    <row r="55" spans="1:5" ht="15.75" customHeight="1" x14ac:dyDescent="0.25">
      <c r="A55" s="70" t="s">
        <v>56</v>
      </c>
      <c r="B55" s="71"/>
      <c r="C55" s="71"/>
      <c r="D55" s="72"/>
      <c r="E55" s="34">
        <v>1695.6</v>
      </c>
    </row>
    <row r="56" spans="1:5" ht="15.75" customHeight="1" x14ac:dyDescent="0.25">
      <c r="A56" s="70" t="s">
        <v>62</v>
      </c>
      <c r="B56" s="71"/>
      <c r="C56" s="71"/>
      <c r="D56" s="72"/>
      <c r="E56" s="34">
        <v>846.8</v>
      </c>
    </row>
    <row r="57" spans="1:5" ht="15.75" customHeight="1" x14ac:dyDescent="0.25">
      <c r="A57" s="70" t="s">
        <v>63</v>
      </c>
      <c r="B57" s="71"/>
      <c r="C57" s="71"/>
      <c r="D57" s="72"/>
      <c r="E57" s="34">
        <v>25764</v>
      </c>
    </row>
    <row r="58" spans="1:5" ht="15.75" customHeight="1" x14ac:dyDescent="0.25">
      <c r="A58" s="70" t="s">
        <v>64</v>
      </c>
      <c r="B58" s="71"/>
      <c r="C58" s="71"/>
      <c r="D58" s="72"/>
      <c r="E58" s="34">
        <v>4317.8999999999996</v>
      </c>
    </row>
    <row r="59" spans="1:5" ht="15.75" customHeight="1" thickBot="1" x14ac:dyDescent="0.3">
      <c r="A59" s="91" t="s">
        <v>65</v>
      </c>
      <c r="B59" s="53"/>
      <c r="C59" s="53"/>
      <c r="D59" s="53"/>
      <c r="E59" s="39">
        <f>2333.2+1581.2</f>
        <v>3914.3999999999996</v>
      </c>
    </row>
    <row r="60" spans="1:5" ht="15" customHeight="1" thickBot="1" x14ac:dyDescent="0.3">
      <c r="A60" s="88" t="s">
        <v>3</v>
      </c>
      <c r="B60" s="89"/>
      <c r="C60" s="89"/>
      <c r="D60" s="90"/>
      <c r="E60" s="40">
        <f>SUM(E36:E59)</f>
        <v>346108.85000000009</v>
      </c>
    </row>
    <row r="61" spans="1:5" ht="3.75" customHeight="1" x14ac:dyDescent="0.25"/>
    <row r="62" spans="1:5" s="7" customFormat="1" ht="15" customHeight="1" x14ac:dyDescent="0.25">
      <c r="B62" s="38" t="s">
        <v>6</v>
      </c>
      <c r="C62" s="38"/>
      <c r="D62" s="41"/>
      <c r="E62" s="42">
        <f>E60+E34+E28</f>
        <v>1096635.5900000001</v>
      </c>
    </row>
    <row r="63" spans="1:5" ht="13.8" x14ac:dyDescent="0.25">
      <c r="B63" s="38" t="s">
        <v>33</v>
      </c>
      <c r="C63" s="38"/>
      <c r="D63" s="41"/>
      <c r="E63" s="43">
        <f>D7-E62</f>
        <v>-77690.570000000065</v>
      </c>
    </row>
    <row r="64" spans="1:5" ht="15" customHeight="1" x14ac:dyDescent="0.25">
      <c r="B64" s="38" t="s">
        <v>59</v>
      </c>
      <c r="C64" s="38"/>
      <c r="D64" s="41"/>
      <c r="E64" s="44">
        <f>E4+E63</f>
        <v>-422647.10000000009</v>
      </c>
    </row>
  </sheetData>
  <mergeCells count="49">
    <mergeCell ref="A36:D36"/>
    <mergeCell ref="A60:D60"/>
    <mergeCell ref="A46:D46"/>
    <mergeCell ref="A39:D39"/>
    <mergeCell ref="A42:D42"/>
    <mergeCell ref="A59:D59"/>
    <mergeCell ref="A52:D52"/>
    <mergeCell ref="A53:D53"/>
    <mergeCell ref="A54:D54"/>
    <mergeCell ref="A45:D45"/>
    <mergeCell ref="A43:D43"/>
    <mergeCell ref="A44:D44"/>
    <mergeCell ref="A49:D49"/>
    <mergeCell ref="A51:D51"/>
    <mergeCell ref="A40:D40"/>
    <mergeCell ref="A56:D56"/>
    <mergeCell ref="A34:D34"/>
    <mergeCell ref="A55:D55"/>
    <mergeCell ref="A48:D48"/>
    <mergeCell ref="A18:D18"/>
    <mergeCell ref="A50:D50"/>
    <mergeCell ref="A27:D27"/>
    <mergeCell ref="A28:D28"/>
    <mergeCell ref="A30:D30"/>
    <mergeCell ref="A31:D31"/>
    <mergeCell ref="A32:D32"/>
    <mergeCell ref="A19:D19"/>
    <mergeCell ref="B29:E29"/>
    <mergeCell ref="A21:D21"/>
    <mergeCell ref="A20:D20"/>
    <mergeCell ref="A22:D22"/>
    <mergeCell ref="A23:D23"/>
    <mergeCell ref="A57:D57"/>
    <mergeCell ref="A58:D58"/>
    <mergeCell ref="A41:D41"/>
    <mergeCell ref="A37:D37"/>
    <mergeCell ref="A38:D38"/>
    <mergeCell ref="A47:D47"/>
    <mergeCell ref="A33:D33"/>
    <mergeCell ref="A24:D24"/>
    <mergeCell ref="A25:D25"/>
    <mergeCell ref="A26:D26"/>
    <mergeCell ref="B2:C2"/>
    <mergeCell ref="B4:D4"/>
    <mergeCell ref="B16:D16"/>
    <mergeCell ref="A3:D3"/>
    <mergeCell ref="A10:E10"/>
    <mergeCell ref="B8:D8"/>
    <mergeCell ref="B9:D9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2025-03-06T04:53:41Z</cp:lastPrinted>
  <dcterms:created xsi:type="dcterms:W3CDTF">2012-01-24T09:54:37Z</dcterms:created>
  <dcterms:modified xsi:type="dcterms:W3CDTF">2025-03-06T04:53:49Z</dcterms:modified>
</cp:coreProperties>
</file>