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34" i="1" l="1"/>
  <c r="E28" i="1"/>
  <c r="E16" i="1"/>
  <c r="E40" i="1" l="1"/>
  <c r="E39" i="1"/>
  <c r="E38" i="1" l="1"/>
  <c r="E12" i="1" l="1"/>
  <c r="E13" i="1"/>
  <c r="E14" i="1"/>
  <c r="E11" i="1"/>
  <c r="E7" i="1"/>
  <c r="E9" i="1" s="1"/>
  <c r="D15" i="1"/>
  <c r="C15" i="1"/>
  <c r="B15" i="1"/>
  <c r="E66" i="1" l="1"/>
  <c r="E15" i="1" l="1"/>
  <c r="E68" i="1" l="1"/>
  <c r="E69" i="1" l="1"/>
  <c r="E70" i="1" s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<sst xmlns="http://schemas.openxmlformats.org/spreadsheetml/2006/main" count="62" uniqueCount="62">
  <si>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</si>
  <si>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</si>
  <si>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</si>
  <si>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</si>
  <si>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</si>
  <si>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</si>
  <si>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</si>
  <si>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</si>
  <si>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</si>
  <si>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</si>
  <si>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</si>
  <si>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</si>
  <si>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</si>
  <si>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</si>
  <si>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</si>
  <si>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</si>
  <si>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</si>
  <si>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РАЗИНА, 72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</si>
  <si>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</si>
  <si>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</si>
  <si>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</si>
  <si>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</si>
  <si>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</si>
  <si>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 xml:space="preserve">Услуги управления МКД 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</si>
  <si>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</si>
  <si>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</si>
  <si>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</si>
  <si>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</si>
  <si>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</si>
  <si>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Тариф на тех/содерж- 19,15,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</si>
  <si>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</si>
  <si>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</si>
  <si>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</si>
  <si>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</si>
  <si>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постройки-1967, панельный, газифицирован, количество этажей-5, количество подъездов-4, количество жилых квартир-79, кол-во нежилых помещений-1, общая площадь-3577,50, кол-во зарегистрированных-131</t>
  </si>
  <si>
    <t>Ремонт освещения в подвале   /январь 2024г</t>
  </si>
  <si>
    <t>Ремонт канализации кв.58  /февраль 2024г</t>
  </si>
  <si>
    <t>Ремонт подъездного отопления; кран для ремонта 2п  /март 2024г</t>
  </si>
  <si>
    <t>Ремонт спуска в подвал, ремонт перил, демонтаж п/ящиков, тамб.двери,решеток  /март 2024г</t>
  </si>
  <si>
    <t>Ремонт подъездного освещения 2п   /март 2024г</t>
  </si>
  <si>
    <t>Вознаграждение совета МКД</t>
  </si>
  <si>
    <t>Налоги с вознаграждения совета МКД</t>
  </si>
  <si>
    <t>Погрузка и вывоз мусора после субботника  /апрель 2024г</t>
  </si>
  <si>
    <t>Установка тамбурной двери 2п  /май 2024г</t>
  </si>
  <si>
    <t>Установка информ.щита, п/ящиков  /май 2024г</t>
  </si>
  <si>
    <t>Устройство дренажной линии для промывки  /май 2024г</t>
  </si>
  <si>
    <t>Ремонт подъезда № 2  /май 2024г</t>
  </si>
  <si>
    <t>Изготовление и установка подъездных козырьков  /май 2024г</t>
  </si>
  <si>
    <t>Установка урны 2п  /июль 2024г</t>
  </si>
  <si>
    <t>Регулировка окон  /июль 2024г</t>
  </si>
  <si>
    <t>Ремонт системы отопления подвал 3,4п  /сентябрь 2024г</t>
  </si>
  <si>
    <t>за   2024 год</t>
  </si>
  <si>
    <t>Задолженность на 01.01.2025г.</t>
  </si>
  <si>
    <t xml:space="preserve">8. Средства на счете дома на 01.01.2025г.    </t>
  </si>
  <si>
    <t>Установка решеток на окна 2п  /сентябрь 2024г</t>
  </si>
  <si>
    <t>Корректировка задолженности по решению суда</t>
  </si>
  <si>
    <t>Откорректированная задолженность на 01.01.2025г.</t>
  </si>
  <si>
    <t>Кран для уборщика  /октябрь 2024г</t>
  </si>
  <si>
    <t>Замок 3п  /ноябрь 2024г</t>
  </si>
  <si>
    <t>Диагностика ВДГО  /октябрь 2024г</t>
  </si>
  <si>
    <t>Замена врезок с-мы отопления   /декабрь 2024г</t>
  </si>
  <si>
    <t>Ремонт подъездного освещения 1п   /декабрь 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</si>
</sst>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7" fillId="0" borderId="7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23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0" fillId="0" borderId="8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9" xfId="0" applyNumberFormat="1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4" fontId="4" fillId="0" borderId="4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4" fontId="6" fillId="0" borderId="0" xfId="0" applyNumberFormat="1" applyFont="1" applyFill="1" applyBorder="1" applyAlignment="1">
      <alignment horizontal="right" vertical="top"/>
    </xf>
    <xf numFmtId="0" fontId="9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4" fontId="0" fillId="0" borderId="16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4" fontId="4" fillId="0" borderId="16" xfId="0" applyNumberFormat="1" applyFont="1" applyBorder="1" applyAlignment="1">
      <alignment vertical="top"/>
    </xf>
    <xf numFmtId="4" fontId="4" fillId="0" borderId="23" xfId="0" applyNumberFormat="1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4" xfId="0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9" xfId="0" applyFont="1" applyBorder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24" xfId="0" applyFont="1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6" fillId="0" borderId="30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164" fontId="4" fillId="0" borderId="31" xfId="0" applyNumberFormat="1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52" zoomScaleNormal="100" workbookViewId="0">
      <selection activeCell="E76" sqref="E76"/>
    </sheetView>
  </sheetViews>
  <sheetFormatPr defaultRowHeight="13.2" x14ac:dyDescent="0.25"/>
  <cols>
    <col min="1" max="1" width="15.109375" customWidth="1"/>
    <col min="2" max="2" width="22.6640625" customWidth="1"/>
    <col min="3" max="3" width="21.5546875" customWidth="1"/>
    <col min="4" max="4" width="26.21875" customWidth="1"/>
    <col min="5" max="5" width="23" customWidth="1"/>
  </cols>
  <sheetData>
    <row r="1" spans="1:11" ht="17.399999999999999" x14ac:dyDescent="0.3">
      <c r="B1" s="39" t="s">
        <v>17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45" t="s">
        <v>51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27" customHeight="1" thickBot="1" x14ac:dyDescent="0.35">
      <c r="A3" s="66" t="s">
        <v>34</v>
      </c>
      <c r="B3" s="66"/>
      <c r="C3" s="66"/>
      <c r="D3" s="67"/>
      <c r="E3" s="16" t="s">
        <v>29</v>
      </c>
      <c r="F3" s="9"/>
      <c r="G3" s="9"/>
      <c r="H3" s="9"/>
      <c r="I3" s="9"/>
      <c r="J3" s="9"/>
      <c r="K3" s="9"/>
    </row>
    <row r="4" spans="1:11" ht="13.8" x14ac:dyDescent="0.25">
      <c r="B4" s="64" t="s">
        <v>30</v>
      </c>
      <c r="C4" s="64"/>
      <c r="D4" s="64"/>
      <c r="E4" s="17">
        <v>-272948.84000000003</v>
      </c>
    </row>
    <row r="5" spans="1:11" ht="16.2" thickBot="1" x14ac:dyDescent="0.35">
      <c r="B5" s="28" t="s">
        <v>31</v>
      </c>
      <c r="C5" s="18"/>
      <c r="D5" s="18"/>
      <c r="E5" s="18"/>
      <c r="F5" s="12"/>
      <c r="G5" s="12"/>
      <c r="H5" s="12"/>
      <c r="I5" s="12"/>
      <c r="J5" s="12"/>
      <c r="K5" s="12"/>
    </row>
    <row r="6" spans="1:11" ht="21" thickBot="1" x14ac:dyDescent="0.35">
      <c r="B6" s="30" t="s">
        <v>32</v>
      </c>
      <c r="C6" s="31" t="s">
        <v>8</v>
      </c>
      <c r="D6" s="31" t="s">
        <v>9</v>
      </c>
      <c r="E6" s="32" t="s">
        <v>52</v>
      </c>
      <c r="F6" s="13"/>
      <c r="G6" s="13"/>
      <c r="H6" s="13"/>
      <c r="I6" s="13"/>
      <c r="J6" s="13"/>
      <c r="K6" s="13"/>
    </row>
    <row r="7" spans="1:11" ht="13.8" customHeight="1" thickBot="1" x14ac:dyDescent="0.35">
      <c r="B7" s="33">
        <v>-171633.41</v>
      </c>
      <c r="C7" s="34">
        <v>946226.07</v>
      </c>
      <c r="D7" s="34">
        <v>922036.05</v>
      </c>
      <c r="E7" s="35">
        <f>D7-C7+B7</f>
        <v>-195823.42999999991</v>
      </c>
      <c r="F7" s="13"/>
      <c r="G7" s="13"/>
      <c r="H7" s="13"/>
      <c r="I7" s="13"/>
      <c r="J7" s="13"/>
      <c r="K7" s="13"/>
    </row>
    <row r="8" spans="1:11" ht="13.8" customHeight="1" thickBot="1" x14ac:dyDescent="0.35">
      <c r="B8" s="75" t="s">
        <v>55</v>
      </c>
      <c r="C8" s="76"/>
      <c r="D8" s="77"/>
      <c r="E8" s="50">
        <v>53469.07</v>
      </c>
      <c r="F8" s="13"/>
      <c r="G8" s="13"/>
      <c r="H8" s="13"/>
      <c r="I8" s="13"/>
      <c r="J8" s="13"/>
      <c r="K8" s="13"/>
    </row>
    <row r="9" spans="1:11" ht="13.8" customHeight="1" thickBot="1" x14ac:dyDescent="0.35">
      <c r="B9" s="75" t="s">
        <v>56</v>
      </c>
      <c r="C9" s="76"/>
      <c r="D9" s="77"/>
      <c r="E9" s="50">
        <f>E7+E8</f>
        <v>-142354.3599999999</v>
      </c>
      <c r="F9" s="13"/>
      <c r="G9" s="13"/>
      <c r="H9" s="13"/>
      <c r="I9" s="13"/>
      <c r="J9" s="13"/>
      <c r="K9" s="13"/>
    </row>
    <row r="10" spans="1:11" s="8" customFormat="1" ht="9.6" customHeight="1" thickBot="1" x14ac:dyDescent="0.3">
      <c r="A10" s="53" t="s">
        <v>7</v>
      </c>
      <c r="B10" s="54"/>
      <c r="C10" s="54"/>
      <c r="D10" s="54"/>
      <c r="E10" s="55"/>
    </row>
    <row r="11" spans="1:11" ht="16.5" customHeight="1" x14ac:dyDescent="0.25">
      <c r="A11" s="2" t="s">
        <v>10</v>
      </c>
      <c r="B11" s="19">
        <v>-3503.26</v>
      </c>
      <c r="C11" s="19">
        <v>59185.05</v>
      </c>
      <c r="D11" s="20">
        <v>55002.79</v>
      </c>
      <c r="E11" s="29">
        <f>D11-C11+B11</f>
        <v>-7685.5200000000023</v>
      </c>
    </row>
    <row r="12" spans="1:11" ht="17.25" customHeight="1" x14ac:dyDescent="0.25">
      <c r="A12" s="3" t="s">
        <v>11</v>
      </c>
      <c r="B12" s="22">
        <v>3474.86</v>
      </c>
      <c r="C12" s="22">
        <v>3148.12</v>
      </c>
      <c r="D12" s="23">
        <v>343.26</v>
      </c>
      <c r="E12" s="24">
        <f t="shared" ref="E12:E14" si="0">D12-C12+B12</f>
        <v>670.00000000000045</v>
      </c>
    </row>
    <row r="13" spans="1:11" ht="17.25" customHeight="1" x14ac:dyDescent="0.25">
      <c r="A13" s="3" t="s">
        <v>13</v>
      </c>
      <c r="B13" s="22">
        <v>-2758.47</v>
      </c>
      <c r="C13" s="22">
        <v>16893.27</v>
      </c>
      <c r="D13" s="23">
        <v>25609.360000000001</v>
      </c>
      <c r="E13" s="24">
        <f t="shared" si="0"/>
        <v>5957.6200000000008</v>
      </c>
    </row>
    <row r="14" spans="1:11" ht="15.75" customHeight="1" thickBot="1" x14ac:dyDescent="0.3">
      <c r="A14" s="4" t="s">
        <v>16</v>
      </c>
      <c r="B14" s="25">
        <v>-961.86</v>
      </c>
      <c r="C14" s="25">
        <v>4108.42</v>
      </c>
      <c r="D14" s="26">
        <v>5646.96</v>
      </c>
      <c r="E14" s="46">
        <f t="shared" si="0"/>
        <v>576.67999999999995</v>
      </c>
    </row>
    <row r="15" spans="1:11" ht="15.6" customHeight="1" thickBot="1" x14ac:dyDescent="0.3">
      <c r="A15" s="5" t="s">
        <v>12</v>
      </c>
      <c r="B15" s="47">
        <f>SUM(B11:B14)</f>
        <v>-3748.73</v>
      </c>
      <c r="C15" s="47">
        <f>SUM(C11:C14)</f>
        <v>83334.86</v>
      </c>
      <c r="D15" s="48">
        <f>SUM(D11:D14)</f>
        <v>86602.37000000001</v>
      </c>
      <c r="E15" s="49">
        <f>SUM(E11:E14)</f>
        <v>-481.22000000000151</v>
      </c>
    </row>
    <row r="16" spans="1:11" ht="14.4" customHeight="1" x14ac:dyDescent="0.25">
      <c r="B16" s="65" t="s">
        <v>4</v>
      </c>
      <c r="C16" s="65"/>
      <c r="D16" s="65"/>
      <c r="E16" s="27">
        <f>D7-C7+B7+59702.03</f>
        <v>-136121.39999999991</v>
      </c>
    </row>
    <row r="17" spans="1:5" ht="16.2" thickBot="1" x14ac:dyDescent="0.35">
      <c r="B17" s="28" t="s">
        <v>2</v>
      </c>
      <c r="C17" s="1"/>
    </row>
    <row r="18" spans="1:5" ht="14.4" customHeight="1" x14ac:dyDescent="0.25">
      <c r="A18" s="60" t="s">
        <v>18</v>
      </c>
      <c r="B18" s="59"/>
      <c r="C18" s="59"/>
      <c r="D18" s="59"/>
      <c r="E18" s="21">
        <v>25758</v>
      </c>
    </row>
    <row r="19" spans="1:5" ht="15" customHeight="1" x14ac:dyDescent="0.25">
      <c r="A19" s="61" t="s">
        <v>19</v>
      </c>
      <c r="B19" s="62"/>
      <c r="C19" s="62"/>
      <c r="D19" s="62"/>
      <c r="E19" s="24">
        <v>7298.1</v>
      </c>
    </row>
    <row r="20" spans="1:5" ht="15" customHeight="1" x14ac:dyDescent="0.25">
      <c r="A20" s="61" t="s">
        <v>20</v>
      </c>
      <c r="B20" s="62"/>
      <c r="C20" s="62"/>
      <c r="D20" s="62"/>
      <c r="E20" s="24">
        <v>21680.400000000001</v>
      </c>
    </row>
    <row r="21" spans="1:5" ht="15" customHeight="1" x14ac:dyDescent="0.25">
      <c r="A21" s="61" t="s">
        <v>0</v>
      </c>
      <c r="B21" s="62"/>
      <c r="C21" s="62"/>
      <c r="D21" s="62"/>
      <c r="E21" s="24">
        <v>27571.08</v>
      </c>
    </row>
    <row r="22" spans="1:5" ht="15" customHeight="1" x14ac:dyDescent="0.25">
      <c r="A22" s="61" t="s">
        <v>21</v>
      </c>
      <c r="B22" s="62"/>
      <c r="C22" s="62"/>
      <c r="D22" s="62"/>
      <c r="E22" s="24">
        <v>416421</v>
      </c>
    </row>
    <row r="23" spans="1:5" ht="15" customHeight="1" x14ac:dyDescent="0.25">
      <c r="A23" s="61" t="s">
        <v>22</v>
      </c>
      <c r="B23" s="62"/>
      <c r="C23" s="62"/>
      <c r="D23" s="62"/>
      <c r="E23" s="24">
        <v>21626.799999999999</v>
      </c>
    </row>
    <row r="24" spans="1:5" ht="15" customHeight="1" x14ac:dyDescent="0.25">
      <c r="A24" s="61" t="s">
        <v>23</v>
      </c>
      <c r="B24" s="62"/>
      <c r="C24" s="62"/>
      <c r="D24" s="62"/>
      <c r="E24" s="24">
        <v>123209.1</v>
      </c>
    </row>
    <row r="25" spans="1:5" ht="15" customHeight="1" x14ac:dyDescent="0.25">
      <c r="A25" s="61" t="s">
        <v>40</v>
      </c>
      <c r="B25" s="62"/>
      <c r="C25" s="62"/>
      <c r="D25" s="62"/>
      <c r="E25" s="24">
        <v>6112.2</v>
      </c>
    </row>
    <row r="26" spans="1:5" ht="15" customHeight="1" x14ac:dyDescent="0.25">
      <c r="A26" s="72" t="s">
        <v>41</v>
      </c>
      <c r="B26" s="73"/>
      <c r="C26" s="73"/>
      <c r="D26" s="74"/>
      <c r="E26" s="24">
        <v>4610.9399999999996</v>
      </c>
    </row>
    <row r="27" spans="1:5" ht="15" customHeight="1" thickBot="1" x14ac:dyDescent="0.3">
      <c r="A27" s="61" t="s">
        <v>24</v>
      </c>
      <c r="B27" s="62"/>
      <c r="C27" s="62"/>
      <c r="D27" s="62"/>
      <c r="E27" s="24">
        <v>10800</v>
      </c>
    </row>
    <row r="28" spans="1:5" ht="17.25" customHeight="1" thickBot="1" x14ac:dyDescent="0.3">
      <c r="A28" s="51" t="s">
        <v>1</v>
      </c>
      <c r="B28" s="52"/>
      <c r="C28" s="52"/>
      <c r="D28" s="52"/>
      <c r="E28" s="36">
        <f>SUM(E18:E27)</f>
        <v>665087.61999999988</v>
      </c>
    </row>
    <row r="29" spans="1:5" ht="30" customHeight="1" thickBot="1" x14ac:dyDescent="0.3">
      <c r="B29" s="70" t="s">
        <v>14</v>
      </c>
      <c r="C29" s="70"/>
      <c r="D29" s="71"/>
      <c r="E29" s="71"/>
    </row>
    <row r="30" spans="1:5" ht="15.75" customHeight="1" x14ac:dyDescent="0.25">
      <c r="A30" s="60" t="s">
        <v>25</v>
      </c>
      <c r="B30" s="59"/>
      <c r="C30" s="59"/>
      <c r="D30" s="59"/>
      <c r="E30" s="21">
        <v>44268.12</v>
      </c>
    </row>
    <row r="31" spans="1:5" ht="15.75" customHeight="1" x14ac:dyDescent="0.25">
      <c r="A31" s="61" t="s">
        <v>26</v>
      </c>
      <c r="B31" s="62"/>
      <c r="C31" s="62"/>
      <c r="D31" s="62"/>
      <c r="E31" s="24">
        <v>4721.88</v>
      </c>
    </row>
    <row r="32" spans="1:5" ht="15.75" customHeight="1" x14ac:dyDescent="0.25">
      <c r="A32" s="61" t="s">
        <v>27</v>
      </c>
      <c r="B32" s="62"/>
      <c r="C32" s="62"/>
      <c r="D32" s="62"/>
      <c r="E32" s="24">
        <v>35979.46</v>
      </c>
    </row>
    <row r="33" spans="1:5" ht="15.75" customHeight="1" thickBot="1" x14ac:dyDescent="0.3">
      <c r="A33" s="68" t="s">
        <v>28</v>
      </c>
      <c r="B33" s="69"/>
      <c r="C33" s="69"/>
      <c r="D33" s="69"/>
      <c r="E33" s="37">
        <v>4552.74</v>
      </c>
    </row>
    <row r="34" spans="1:5" ht="15.75" customHeight="1" thickBot="1" x14ac:dyDescent="0.3">
      <c r="A34" s="56" t="s">
        <v>15</v>
      </c>
      <c r="B34" s="57"/>
      <c r="C34" s="57"/>
      <c r="D34" s="57"/>
      <c r="E34" s="38">
        <f>SUM(E30:E33)</f>
        <v>89522.2</v>
      </c>
    </row>
    <row r="35" spans="1:5" ht="16.2" customHeight="1" thickBot="1" x14ac:dyDescent="0.3">
      <c r="B35" s="28" t="s">
        <v>5</v>
      </c>
      <c r="C35" s="7"/>
    </row>
    <row r="36" spans="1:5" ht="15" customHeight="1" x14ac:dyDescent="0.25">
      <c r="A36" s="58" t="s">
        <v>35</v>
      </c>
      <c r="B36" s="59"/>
      <c r="C36" s="59"/>
      <c r="D36" s="59"/>
      <c r="E36" s="21">
        <v>1325.1</v>
      </c>
    </row>
    <row r="37" spans="1:5" ht="15" customHeight="1" x14ac:dyDescent="0.25">
      <c r="A37" s="63" t="s">
        <v>36</v>
      </c>
      <c r="B37" s="62"/>
      <c r="C37" s="62"/>
      <c r="D37" s="62"/>
      <c r="E37" s="24">
        <v>8387.5</v>
      </c>
    </row>
    <row r="38" spans="1:5" ht="15" customHeight="1" x14ac:dyDescent="0.25">
      <c r="A38" s="63" t="s">
        <v>37</v>
      </c>
      <c r="B38" s="62"/>
      <c r="C38" s="62"/>
      <c r="D38" s="62"/>
      <c r="E38" s="24">
        <f>1006.4+9561.8</f>
        <v>10568.199999999999</v>
      </c>
    </row>
    <row r="39" spans="1:5" ht="17.25" customHeight="1" x14ac:dyDescent="0.25">
      <c r="A39" s="63" t="s">
        <v>38</v>
      </c>
      <c r="B39" s="62"/>
      <c r="C39" s="62"/>
      <c r="D39" s="62"/>
      <c r="E39" s="24">
        <f>14141+9810.5+2036.8</f>
        <v>25988.3</v>
      </c>
    </row>
    <row r="40" spans="1:5" ht="15" customHeight="1" x14ac:dyDescent="0.25">
      <c r="A40" s="63" t="s">
        <v>39</v>
      </c>
      <c r="B40" s="62"/>
      <c r="C40" s="62"/>
      <c r="D40" s="62"/>
      <c r="E40" s="24">
        <f>7132.7+6061+2657.9+16129.6+2939.2+4171.2+3861.9+868.1</f>
        <v>43821.599999999999</v>
      </c>
    </row>
    <row r="41" spans="1:5" ht="15" customHeight="1" x14ac:dyDescent="0.25">
      <c r="A41" s="63" t="s">
        <v>42</v>
      </c>
      <c r="B41" s="62"/>
      <c r="C41" s="62"/>
      <c r="D41" s="62"/>
      <c r="E41" s="24">
        <v>2199.3000000000002</v>
      </c>
    </row>
    <row r="42" spans="1:5" ht="15" customHeight="1" x14ac:dyDescent="0.25">
      <c r="A42" s="63" t="s">
        <v>43</v>
      </c>
      <c r="B42" s="62"/>
      <c r="C42" s="62"/>
      <c r="D42" s="62"/>
      <c r="E42" s="24">
        <v>57197.599999999999</v>
      </c>
    </row>
    <row r="43" spans="1:5" ht="15" customHeight="1" x14ac:dyDescent="0.25">
      <c r="A43" s="63" t="s">
        <v>44</v>
      </c>
      <c r="B43" s="62"/>
      <c r="C43" s="62"/>
      <c r="D43" s="62"/>
      <c r="E43" s="24">
        <v>10785.3</v>
      </c>
    </row>
    <row r="44" spans="1:5" ht="15" customHeight="1" x14ac:dyDescent="0.25">
      <c r="A44" s="63" t="s">
        <v>45</v>
      </c>
      <c r="B44" s="62"/>
      <c r="C44" s="62"/>
      <c r="D44" s="62"/>
      <c r="E44" s="24">
        <v>3358.8</v>
      </c>
    </row>
    <row r="45" spans="1:5" ht="15" customHeight="1" x14ac:dyDescent="0.25">
      <c r="A45" s="63" t="s">
        <v>46</v>
      </c>
      <c r="B45" s="62"/>
      <c r="C45" s="62"/>
      <c r="D45" s="62"/>
      <c r="E45" s="24">
        <v>84423.25</v>
      </c>
    </row>
    <row r="46" spans="1:5" ht="15" customHeight="1" x14ac:dyDescent="0.25">
      <c r="A46" s="63" t="s">
        <v>47</v>
      </c>
      <c r="B46" s="62"/>
      <c r="C46" s="62"/>
      <c r="D46" s="62"/>
      <c r="E46" s="24">
        <v>121826</v>
      </c>
    </row>
    <row r="47" spans="1:5" ht="15" customHeight="1" x14ac:dyDescent="0.25">
      <c r="A47" s="63" t="s">
        <v>48</v>
      </c>
      <c r="B47" s="62"/>
      <c r="C47" s="62"/>
      <c r="D47" s="62"/>
      <c r="E47" s="24">
        <v>3348.2</v>
      </c>
    </row>
    <row r="48" spans="1:5" ht="15" customHeight="1" x14ac:dyDescent="0.25">
      <c r="A48" s="63" t="s">
        <v>49</v>
      </c>
      <c r="B48" s="62"/>
      <c r="C48" s="62"/>
      <c r="D48" s="62"/>
      <c r="E48" s="24">
        <v>1000</v>
      </c>
    </row>
    <row r="49" spans="1:5" ht="15" customHeight="1" x14ac:dyDescent="0.25">
      <c r="A49" s="78" t="s">
        <v>50</v>
      </c>
      <c r="B49" s="79"/>
      <c r="C49" s="79"/>
      <c r="D49" s="80"/>
      <c r="E49" s="24">
        <v>72193.66</v>
      </c>
    </row>
    <row r="50" spans="1:5" ht="18" customHeight="1" x14ac:dyDescent="0.25">
      <c r="A50" s="78" t="s">
        <v>54</v>
      </c>
      <c r="B50" s="79"/>
      <c r="C50" s="79"/>
      <c r="D50" s="80"/>
      <c r="E50" s="24">
        <v>1947.8</v>
      </c>
    </row>
    <row r="51" spans="1:5" ht="17.25" customHeight="1" x14ac:dyDescent="0.25">
      <c r="A51" s="63" t="s">
        <v>57</v>
      </c>
      <c r="B51" s="62"/>
      <c r="C51" s="62"/>
      <c r="D51" s="62"/>
      <c r="E51" s="24">
        <v>2533.1</v>
      </c>
    </row>
    <row r="52" spans="1:5" ht="17.25" customHeight="1" x14ac:dyDescent="0.25">
      <c r="A52" s="63" t="s">
        <v>59</v>
      </c>
      <c r="B52" s="62"/>
      <c r="C52" s="62"/>
      <c r="D52" s="62"/>
      <c r="E52" s="24">
        <v>25764</v>
      </c>
    </row>
    <row r="53" spans="1:5" ht="17.25" customHeight="1" x14ac:dyDescent="0.25">
      <c r="A53" s="63" t="s">
        <v>58</v>
      </c>
      <c r="B53" s="62"/>
      <c r="C53" s="62"/>
      <c r="D53" s="62"/>
      <c r="E53" s="24">
        <v>514.29999999999995</v>
      </c>
    </row>
    <row r="54" spans="1:5" ht="17.25" customHeight="1" x14ac:dyDescent="0.25">
      <c r="A54" s="63" t="s">
        <v>60</v>
      </c>
      <c r="B54" s="62"/>
      <c r="C54" s="62"/>
      <c r="D54" s="62"/>
      <c r="E54" s="24">
        <v>9093.2000000000007</v>
      </c>
    </row>
    <row r="55" spans="1:5" ht="17.25" customHeight="1" thickBot="1" x14ac:dyDescent="0.3">
      <c r="A55" s="63" t="s">
        <v>61</v>
      </c>
      <c r="B55" s="62"/>
      <c r="C55" s="62"/>
      <c r="D55" s="62"/>
      <c r="E55" s="24">
        <v>105</v>
      </c>
    </row>
    <row r="56" spans="1:5" ht="17.25" hidden="1" customHeight="1" x14ac:dyDescent="0.25">
      <c r="A56" s="63"/>
      <c r="B56" s="62"/>
      <c r="C56" s="62"/>
      <c r="D56" s="62"/>
      <c r="E56" s="24"/>
    </row>
    <row r="57" spans="1:5" ht="17.25" hidden="1" customHeight="1" x14ac:dyDescent="0.25">
      <c r="A57" s="63"/>
      <c r="B57" s="62"/>
      <c r="C57" s="62"/>
      <c r="D57" s="62"/>
      <c r="E57" s="24"/>
    </row>
    <row r="58" spans="1:5" ht="17.25" hidden="1" customHeight="1" x14ac:dyDescent="0.25">
      <c r="A58" s="63"/>
      <c r="B58" s="62"/>
      <c r="C58" s="62"/>
      <c r="D58" s="62"/>
      <c r="E58" s="24"/>
    </row>
    <row r="59" spans="1:5" ht="17.25" hidden="1" customHeight="1" x14ac:dyDescent="0.25">
      <c r="A59" s="63"/>
      <c r="B59" s="62"/>
      <c r="C59" s="62"/>
      <c r="D59" s="62"/>
      <c r="E59" s="24"/>
    </row>
    <row r="60" spans="1:5" ht="17.25" hidden="1" customHeight="1" x14ac:dyDescent="0.25">
      <c r="A60" s="63"/>
      <c r="B60" s="62"/>
      <c r="C60" s="62"/>
      <c r="D60" s="62"/>
      <c r="E60" s="24"/>
    </row>
    <row r="61" spans="1:5" ht="17.25" hidden="1" customHeight="1" x14ac:dyDescent="0.25">
      <c r="A61" s="63"/>
      <c r="B61" s="62"/>
      <c r="C61" s="62"/>
      <c r="D61" s="62"/>
      <c r="E61" s="24"/>
    </row>
    <row r="62" spans="1:5" ht="17.25" hidden="1" customHeight="1" x14ac:dyDescent="0.25">
      <c r="A62" s="63"/>
      <c r="B62" s="62"/>
      <c r="C62" s="62"/>
      <c r="D62" s="62"/>
      <c r="E62" s="24"/>
    </row>
    <row r="63" spans="1:5" ht="17.25" hidden="1" customHeight="1" x14ac:dyDescent="0.25">
      <c r="A63" s="63"/>
      <c r="B63" s="62"/>
      <c r="C63" s="62"/>
      <c r="D63" s="62"/>
      <c r="E63" s="24"/>
    </row>
    <row r="64" spans="1:5" ht="17.25" hidden="1" customHeight="1" x14ac:dyDescent="0.25">
      <c r="A64" s="63"/>
      <c r="B64" s="62"/>
      <c r="C64" s="62"/>
      <c r="D64" s="62"/>
      <c r="E64" s="24"/>
    </row>
    <row r="65" spans="1:5" ht="17.25" hidden="1" customHeight="1" thickBot="1" x14ac:dyDescent="0.3">
      <c r="A65" s="63"/>
      <c r="B65" s="62"/>
      <c r="C65" s="62"/>
      <c r="D65" s="62"/>
      <c r="E65" s="24"/>
    </row>
    <row r="66" spans="1:5" ht="16.5" customHeight="1" thickBot="1" x14ac:dyDescent="0.3">
      <c r="A66" s="51" t="s">
        <v>3</v>
      </c>
      <c r="B66" s="52"/>
      <c r="C66" s="52"/>
      <c r="D66" s="52"/>
      <c r="E66" s="36">
        <f>SUM(E36:E65)</f>
        <v>486380.2099999999</v>
      </c>
    </row>
    <row r="67" spans="1:5" ht="3.75" customHeight="1" x14ac:dyDescent="0.25"/>
    <row r="68" spans="1:5" s="6" customFormat="1" ht="14.4" customHeight="1" x14ac:dyDescent="0.25">
      <c r="B68" s="39" t="s">
        <v>6</v>
      </c>
      <c r="C68" s="39"/>
      <c r="D68" s="40"/>
      <c r="E68" s="41">
        <f>E34+E28+E66</f>
        <v>1240990.0299999998</v>
      </c>
    </row>
    <row r="69" spans="1:5" s="6" customFormat="1" ht="13.8" x14ac:dyDescent="0.25">
      <c r="B69" s="28" t="s">
        <v>33</v>
      </c>
      <c r="C69" s="28"/>
      <c r="D69" s="42"/>
      <c r="E69" s="43">
        <f>D7-E68</f>
        <v>-318953.97999999975</v>
      </c>
    </row>
    <row r="70" spans="1:5" s="6" customFormat="1" ht="15" customHeight="1" x14ac:dyDescent="0.25">
      <c r="B70" s="28" t="s">
        <v>53</v>
      </c>
      <c r="C70" s="28"/>
      <c r="D70" s="42"/>
      <c r="E70" s="44">
        <f>E4+E69</f>
        <v>-591902.81999999983</v>
      </c>
    </row>
  </sheetData>
  <mergeCells count="54">
    <mergeCell ref="A42:D42"/>
    <mergeCell ref="A44:D44"/>
    <mergeCell ref="A65:D65"/>
    <mergeCell ref="A52:D52"/>
    <mergeCell ref="A53:D53"/>
    <mergeCell ref="A54:D54"/>
    <mergeCell ref="A55:D55"/>
    <mergeCell ref="A64:D64"/>
    <mergeCell ref="A56:D56"/>
    <mergeCell ref="A57:D57"/>
    <mergeCell ref="A58:D58"/>
    <mergeCell ref="A59:D59"/>
    <mergeCell ref="A63:D63"/>
    <mergeCell ref="A60:D60"/>
    <mergeCell ref="A62:D62"/>
    <mergeCell ref="A48:D48"/>
    <mergeCell ref="A49:D49"/>
    <mergeCell ref="A50:D50"/>
    <mergeCell ref="A43:D43"/>
    <mergeCell ref="A45:D45"/>
    <mergeCell ref="A46:D46"/>
    <mergeCell ref="A47:D47"/>
    <mergeCell ref="B4:D4"/>
    <mergeCell ref="B16:D16"/>
    <mergeCell ref="A3:D3"/>
    <mergeCell ref="A33:D33"/>
    <mergeCell ref="A38:D38"/>
    <mergeCell ref="A37:D37"/>
    <mergeCell ref="A21:D21"/>
    <mergeCell ref="A22:D22"/>
    <mergeCell ref="A23:D23"/>
    <mergeCell ref="A24:D24"/>
    <mergeCell ref="A25:D25"/>
    <mergeCell ref="A27:D27"/>
    <mergeCell ref="B29:E29"/>
    <mergeCell ref="A26:D26"/>
    <mergeCell ref="B8:D8"/>
    <mergeCell ref="B9:D9"/>
    <mergeCell ref="A66:D66"/>
    <mergeCell ref="A10:E10"/>
    <mergeCell ref="A34:D34"/>
    <mergeCell ref="A36:D36"/>
    <mergeCell ref="A28:D28"/>
    <mergeCell ref="A30:D30"/>
    <mergeCell ref="A31:D31"/>
    <mergeCell ref="A32:D32"/>
    <mergeCell ref="A18:D18"/>
    <mergeCell ref="A19:D19"/>
    <mergeCell ref="A20:D20"/>
    <mergeCell ref="A39:D39"/>
    <mergeCell ref="A61:D61"/>
    <mergeCell ref="A40:D40"/>
    <mergeCell ref="A41:D41"/>
    <mergeCell ref="A51:D5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2025-03-06T04:43:01Z</cp:lastPrinted>
  <dcterms:created xsi:type="dcterms:W3CDTF">2012-01-24T09:54:37Z</dcterms:created>
  <dcterms:modified xsi:type="dcterms:W3CDTF">2025-03-06T04:43:06Z</dcterms:modified>
</cp:coreProperties>
</file>